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570" windowHeight="8445" firstSheet="2" activeTab="2"/>
  </bookViews>
  <sheets>
    <sheet name="Instrucions and Checklist" sheetId="1" r:id="rId1"/>
    <sheet name="Narrative" sheetId="2" r:id="rId2"/>
    <sheet name="Sponsor Rating Sheet" sheetId="3" r:id="rId3"/>
    <sheet name="Aff.Fair Marketing" sheetId="4" r:id="rId4"/>
    <sheet name="Inst.for Unit, Rent, HH" sheetId="5" r:id="rId5"/>
    <sheet name="Unit Information" sheetId="6" r:id="rId6"/>
    <sheet name="Rent Information" sheetId="7" r:id="rId7"/>
    <sheet name="Household Information" sheetId="8" r:id="rId8"/>
    <sheet name="Certification" sheetId="9" r:id="rId9"/>
    <sheet name="Summary" sheetId="10" state="hidden" r:id="rId10"/>
  </sheets>
  <definedNames>
    <definedName name="_xlfn.IFERROR" hidden="1">#NAME?</definedName>
    <definedName name="_xlnm.Print_Area" localSheetId="8">'Certification'!$A$1:$K$40</definedName>
    <definedName name="_xlnm.Print_Area" localSheetId="9">'Summary'!$A$1:$L$60</definedName>
    <definedName name="RentalAssistance">'Rent Information'!$A$61:$A$66</definedName>
    <definedName name="ValidRace">#REF!</definedName>
  </definedNames>
  <calcPr fullCalcOnLoad="1"/>
</workbook>
</file>

<file path=xl/comments3.xml><?xml version="1.0" encoding="utf-8"?>
<comments xmlns="http://schemas.openxmlformats.org/spreadsheetml/2006/main">
  <authors>
    <author>sbaker</author>
    <author>grodine</author>
  </authors>
  <commentList>
    <comment ref="B60" authorId="0">
      <text>
        <r>
          <rPr>
            <sz val="8"/>
            <rFont val="Tahoma"/>
            <family val="2"/>
          </rPr>
          <t xml:space="preserve">To float, units must be comparable.
</t>
        </r>
      </text>
    </comment>
    <comment ref="C62" authorId="1">
      <text>
        <r>
          <rPr>
            <b/>
            <sz val="9"/>
            <rFont val="Tahoma"/>
            <family val="2"/>
          </rPr>
          <t>Enter TCAC ID Number here.</t>
        </r>
        <r>
          <rPr>
            <sz val="9"/>
            <rFont val="Tahoma"/>
            <family val="2"/>
          </rPr>
          <t xml:space="preserve">
</t>
        </r>
      </text>
    </comment>
    <comment ref="D62" authorId="1">
      <text>
        <r>
          <rPr>
            <b/>
            <sz val="9"/>
            <rFont val="Tahoma"/>
            <family val="2"/>
          </rPr>
          <t>Enter TCAC 15 year expiration date here.</t>
        </r>
        <r>
          <rPr>
            <sz val="9"/>
            <rFont val="Tahoma"/>
            <family val="2"/>
          </rPr>
          <t xml:space="preserve">
</t>
        </r>
      </text>
    </comment>
    <comment ref="C63" authorId="1">
      <text>
        <r>
          <rPr>
            <b/>
            <sz val="9"/>
            <rFont val="Tahoma"/>
            <family val="2"/>
          </rPr>
          <t>Enter CalHFA 'S ID Number here.</t>
        </r>
        <r>
          <rPr>
            <sz val="9"/>
            <rFont val="Tahoma"/>
            <family val="2"/>
          </rPr>
          <t xml:space="preserve">
</t>
        </r>
      </text>
    </comment>
    <comment ref="C64" authorId="1">
      <text>
        <r>
          <rPr>
            <b/>
            <sz val="9"/>
            <rFont val="Tahoma"/>
            <family val="2"/>
          </rPr>
          <t>Enter USDA'S ID Number here.</t>
        </r>
        <r>
          <rPr>
            <sz val="9"/>
            <rFont val="Tahoma"/>
            <family val="2"/>
          </rPr>
          <t xml:space="preserve">
</t>
        </r>
      </text>
    </comment>
    <comment ref="C65" authorId="1">
      <text>
        <r>
          <rPr>
            <b/>
            <sz val="9"/>
            <rFont val="Tahoma"/>
            <family val="2"/>
          </rPr>
          <t>Enter HUD 811 ID Number here.</t>
        </r>
      </text>
    </comment>
    <comment ref="C66" authorId="1">
      <text>
        <r>
          <rPr>
            <b/>
            <sz val="9"/>
            <rFont val="Tahoma"/>
            <family val="2"/>
          </rPr>
          <t>Enter HUD 202 ID Number here.</t>
        </r>
      </text>
    </comment>
  </commentList>
</comments>
</file>

<file path=xl/sharedStrings.xml><?xml version="1.0" encoding="utf-8"?>
<sst xmlns="http://schemas.openxmlformats.org/spreadsheetml/2006/main" count="542" uniqueCount="405">
  <si>
    <t>Project Name:</t>
  </si>
  <si>
    <t>Legal Owner Name:</t>
  </si>
  <si>
    <t xml:space="preserve">Sponsor/Developer: </t>
  </si>
  <si>
    <t>Contact’s phone# and e-mail</t>
  </si>
  <si>
    <t>Management Company</t>
  </si>
  <si>
    <t>Management Contact</t>
  </si>
  <si>
    <t>Title:</t>
  </si>
  <si>
    <t>Project Address:</t>
  </si>
  <si>
    <t>Parcel Number:</t>
  </si>
  <si>
    <t>Report Prepared by:</t>
  </si>
  <si>
    <t>Phone:</t>
  </si>
  <si>
    <t>Reporting Period:</t>
  </si>
  <si>
    <t>Date Prepared:</t>
  </si>
  <si>
    <t>Yes</t>
  </si>
  <si>
    <t>No</t>
  </si>
  <si>
    <t>N/A</t>
  </si>
  <si>
    <t>Comments</t>
  </si>
  <si>
    <t>1. Has the management plan been updated since last year? (if yes, please attach a copy of the latest version)</t>
  </si>
  <si>
    <t>1. What is the average 12 month occupancy rate?</t>
  </si>
  <si>
    <t>4. Have the rents been increased in the last 12 months?</t>
  </si>
  <si>
    <t>1. How are tenant inquiries and complaints logged?</t>
  </si>
  <si>
    <t>3. If yes, list issue(s) and number of complaints.  Please explain how they were addressed.</t>
  </si>
  <si>
    <t>1. Is this project on a calendar or fiscal year?</t>
  </si>
  <si>
    <t>1. Please indicate any other issues/concerns that you may have related to the property.</t>
  </si>
  <si>
    <t>2. Is the property inspected by other parties having an interest in the property (i.e. LIHTC investor, financial institution, State of California)?  Please list all parties.</t>
  </si>
  <si>
    <t xml:space="preserve">     If yes, please attach the most recent monitoring report(s) and inspections.</t>
  </si>
  <si>
    <t>3.  Are there any pending lawsuits against the owner of the property or the property management company that would affect this property?</t>
  </si>
  <si>
    <t>4.  Have there been any insurance claims in this past reporting period?</t>
  </si>
  <si>
    <t>Date:</t>
  </si>
  <si>
    <t>Project Address</t>
  </si>
  <si>
    <t>Total # Units</t>
  </si>
  <si>
    <t>UNIT INFORMATION</t>
  </si>
  <si>
    <t>RENT INFORMATION</t>
  </si>
  <si>
    <t>HOUSEHOLD INFORMATION</t>
  </si>
  <si>
    <t>A</t>
  </si>
  <si>
    <t>B</t>
  </si>
  <si>
    <t>C</t>
  </si>
  <si>
    <t>D</t>
  </si>
  <si>
    <t>E</t>
  </si>
  <si>
    <t>F</t>
  </si>
  <si>
    <t>G</t>
  </si>
  <si>
    <t>H</t>
  </si>
  <si>
    <t>I</t>
  </si>
  <si>
    <t>J</t>
  </si>
  <si>
    <t>K</t>
  </si>
  <si>
    <t>Unit #</t>
  </si>
  <si>
    <t># of Bdrms</t>
  </si>
  <si>
    <t>Restricted
Rent Limit as % of AMI</t>
  </si>
  <si>
    <t>Tenant Share of Rent</t>
  </si>
  <si>
    <t>Amount of Rent Subsidy</t>
  </si>
  <si>
    <t>Utility Allowance</t>
  </si>
  <si>
    <t>Source of Rental Assistance</t>
  </si>
  <si>
    <t>Current Income</t>
  </si>
  <si>
    <t>Income as % of AMI</t>
  </si>
  <si>
    <t>HH Size</t>
  </si>
  <si>
    <t>HH Type</t>
  </si>
  <si>
    <t>Move-in Date</t>
  </si>
  <si>
    <t>% AMI at move-in</t>
  </si>
  <si>
    <t>Date of Last Rent Increase</t>
  </si>
  <si>
    <t xml:space="preserve"> </t>
  </si>
  <si>
    <t>Owner’s Certification of Project Compliance</t>
  </si>
  <si>
    <t>Name:</t>
  </si>
  <si>
    <t>Signature:</t>
  </si>
  <si>
    <t xml:space="preserve">               Please note this form must be signed by Project Owner or authorized agent.</t>
  </si>
  <si>
    <t>PROPERTY REPORTING INSTRUCTIONS</t>
  </si>
  <si>
    <t>Included</t>
  </si>
  <si>
    <t>_______</t>
  </si>
  <si>
    <t>Other Rent Restrictions</t>
  </si>
  <si>
    <t>Project Name/Owner</t>
  </si>
  <si>
    <t>LIHTC Rent</t>
  </si>
  <si>
    <t>Tenant  Name</t>
  </si>
  <si>
    <t>HOME                    (Fixed/Floating)</t>
  </si>
  <si>
    <t>HOPWA                                 (yes/no)</t>
  </si>
  <si>
    <t>LIHTC                                                  (yes/no)</t>
  </si>
  <si>
    <t>Project Based Subsidy                          (yes/no)</t>
  </si>
  <si>
    <t>Hispanic Origin  (yes/no)</t>
  </si>
  <si>
    <t>Race  of  Head        of HH</t>
  </si>
  <si>
    <t>Annual Income            at Move-in</t>
  </si>
  <si>
    <t>Date Last                            Income Cert</t>
  </si>
  <si>
    <t>Instructions for Unit, Rent and Houselod Reporting Forms</t>
  </si>
  <si>
    <t>Unit Information</t>
  </si>
  <si>
    <t>Rent Information</t>
  </si>
  <si>
    <t>Household Information</t>
  </si>
  <si>
    <t>L</t>
  </si>
  <si>
    <t>M</t>
  </si>
  <si>
    <t>Column K</t>
  </si>
  <si>
    <t>Other rent Restrictions</t>
  </si>
  <si>
    <t>Rent limit as % of AMI</t>
  </si>
  <si>
    <t>FHLB</t>
  </si>
  <si>
    <t>Section 811</t>
  </si>
  <si>
    <t>Section 202</t>
  </si>
  <si>
    <t>Column H</t>
  </si>
  <si>
    <t>Rent Assistance</t>
  </si>
  <si>
    <t>Tenant based Vouchers</t>
  </si>
  <si>
    <t>TBRA</t>
  </si>
  <si>
    <t>Income as a % of AMI</t>
  </si>
  <si>
    <t>Race</t>
  </si>
  <si>
    <t>HH TYPE</t>
  </si>
  <si>
    <t>Inome as a % of AMI at Move in</t>
  </si>
  <si>
    <t>&gt;80%</t>
  </si>
  <si>
    <t>Elderly</t>
  </si>
  <si>
    <t>Single</t>
  </si>
  <si>
    <t>&lt;=30%</t>
  </si>
  <si>
    <t>&lt;=50%</t>
  </si>
  <si>
    <t>&lt;=80 %</t>
  </si>
  <si>
    <t>DO NOT CHANGE-DROP DOWN CODES</t>
  </si>
  <si>
    <t>Section 8 (Voucher)</t>
  </si>
  <si>
    <t>PBS8 (Project-Based Section 8)</t>
  </si>
  <si>
    <t>Project-Based Vouchers</t>
  </si>
  <si>
    <t>Column D</t>
  </si>
  <si>
    <t>Column F</t>
  </si>
  <si>
    <t>Use # Code in Chart Below</t>
  </si>
  <si>
    <t>Family</t>
  </si>
  <si>
    <t>Disabled</t>
  </si>
  <si>
    <t>Note #1: Race of Head of Household (Codes):</t>
  </si>
  <si>
    <t>Black or African American:  A person having origins in any of the black racial groups of Africa.</t>
  </si>
  <si>
    <t>American Indian or Alaskan Native: A person having origins in any of the original peoples of North and South America (including Central America), and who maintains tribal affiliation or community attachment.</t>
  </si>
  <si>
    <t>Asian:  A person having origins in any of the original peoples of the Far East, Southeast Asia, or the Indian subcontinent including, for example, Cambodia, China, India, Japan, Korea, Malaysia, Pakistan, the Philippine Islands, Thailand, and Vietnam.</t>
  </si>
  <si>
    <t xml:space="preserve">Latino or Hispanic:  A person of Cuban, Mexican, Puerto Rican, South or Central American, or other Spanish culture or origin, regardless of race.  The term “Spanish origin” can be used in addition to “Hispanic” or “Latino.”      </t>
  </si>
  <si>
    <t>Native Hawaiian or Other Pacific Islander:  A person having origins in any of the original peoples of Hawaii, Guam, Samoa, or other 
Pacific Islands.</t>
  </si>
  <si>
    <t>White:  A person having origins in any of the original peoples of Europe, the Middle East or North Africa.</t>
  </si>
  <si>
    <t>Other: Specify race of head of household.</t>
  </si>
  <si>
    <t>Unknown</t>
  </si>
  <si>
    <t>(Use additional rows and sheets as necessary)</t>
  </si>
  <si>
    <t>2. What is the average 12 month rent collection rate?(percentage of units that pay rent)</t>
  </si>
  <si>
    <t>Summary Page</t>
  </si>
  <si>
    <t>County CDBG Unit (yes/no)</t>
  </si>
  <si>
    <t>HCD-Unit #</t>
  </si>
  <si>
    <t>Funding Source</t>
  </si>
  <si>
    <t>Current HOME Rents</t>
  </si>
  <si>
    <t>EMAIL FINAL DOCUMENT TO HCDreports@acgov.org</t>
  </si>
  <si>
    <t>MHSA                  (yes/no)</t>
  </si>
  <si>
    <t xml:space="preserve"> HOME Unit
(yes/no)</t>
  </si>
  <si>
    <t>Column L</t>
  </si>
  <si>
    <t>Add drop down boxes to columns with HOME, HOPWA, CDBG, MHSA to yes, no</t>
  </si>
  <si>
    <t>Lookup household size for HCD units</t>
  </si>
  <si>
    <t>Max rent column: if function to max determine rent/income for household size</t>
  </si>
  <si>
    <t>Household size</t>
  </si>
  <si>
    <t>if function to determine if tenant move-in rent and incomes are at or below max income/rent</t>
  </si>
  <si>
    <t>Column C, D, F, H</t>
  </si>
  <si>
    <t>Correct Income?</t>
  </si>
  <si>
    <t>Low HOME</t>
  </si>
  <si>
    <t>Income</t>
  </si>
  <si>
    <t>Max allowable income</t>
  </si>
  <si>
    <t>number based on figures below</t>
  </si>
  <si>
    <t>pull from Household size tab</t>
  </si>
  <si>
    <t>rent info tab</t>
  </si>
  <si>
    <t>Yes/No-compare move-in income on Household tab to income limits below</t>
  </si>
  <si>
    <t>Yes/No, compare tenant share of rent on Rent info tab to figures below</t>
  </si>
  <si>
    <t>30% of income</t>
  </si>
  <si>
    <t>Bedroom Size</t>
  </si>
  <si>
    <t>Bedroom size</t>
  </si>
  <si>
    <t>pull from Unit Information</t>
  </si>
  <si>
    <t># of Bedrooms</t>
  </si>
  <si>
    <t>NA</t>
  </si>
  <si>
    <t>Total Rent (B+C):</t>
  </si>
  <si>
    <t>Total Housing Cost(D+E)</t>
  </si>
  <si>
    <t>Other</t>
  </si>
  <si>
    <t>STOP</t>
  </si>
  <si>
    <t>HOPWA/CDBG limits</t>
  </si>
  <si>
    <t>HOME/HOPWA Income Limits at Move-In-50% AMI</t>
  </si>
  <si>
    <t>CDBG Income Limit at Move-In-80%AMI</t>
  </si>
  <si>
    <t>SPONSOR'S PROJECT RATING</t>
  </si>
  <si>
    <t xml:space="preserve">Project Name: </t>
  </si>
  <si>
    <t>Prepared By:</t>
  </si>
  <si>
    <t xml:space="preserve">Management Co.:                        </t>
  </si>
  <si>
    <t>Phone #</t>
  </si>
  <si>
    <r>
      <t>Physical Condition</t>
    </r>
    <r>
      <rPr>
        <i/>
        <sz val="12"/>
        <rFont val="Arial"/>
        <family val="2"/>
      </rPr>
      <t>:</t>
    </r>
  </si>
  <si>
    <t>1. Rate the condition of the grounds:</t>
  </si>
  <si>
    <t>2. Estimated amount of building exterior deferred maintenance:</t>
  </si>
  <si>
    <t>3. Estimated amount of building systems deferred maintenance (heating, cooling, electrical, plumbing systems):</t>
  </si>
  <si>
    <t>4. Estimated amount of common area deferred maintenance (meeting rooms, laundry rooms, trash collection areas; kitchens, baths):</t>
  </si>
  <si>
    <r>
      <t>5. Frequency of unit inspections; if</t>
    </r>
    <r>
      <rPr>
        <b/>
        <sz val="9"/>
        <rFont val="Arial"/>
        <family val="2"/>
      </rPr>
      <t xml:space="preserve"> "Other"</t>
    </r>
    <r>
      <rPr>
        <sz val="9"/>
        <rFont val="Arial"/>
        <family val="2"/>
      </rPr>
      <t>, explain below:</t>
    </r>
  </si>
  <si>
    <r>
      <t xml:space="preserve">6. Explain any </t>
    </r>
    <r>
      <rPr>
        <b/>
        <sz val="9"/>
        <rFont val="Arial"/>
        <family val="2"/>
      </rPr>
      <t>"Poor"</t>
    </r>
    <r>
      <rPr>
        <sz val="9"/>
        <rFont val="Arial"/>
        <family val="2"/>
      </rPr>
      <t xml:space="preserve"> condition or </t>
    </r>
    <r>
      <rPr>
        <b/>
        <sz val="9"/>
        <rFont val="Arial"/>
        <family val="2"/>
      </rPr>
      <t>"Much"</t>
    </r>
    <r>
      <rPr>
        <sz val="9"/>
        <rFont val="Arial"/>
        <family val="2"/>
      </rPr>
      <t xml:space="preserve"> deferred maintenance in 1-4 above:</t>
    </r>
  </si>
  <si>
    <t>7. What, if anything, may impact the physical condition of the property in the coming year?</t>
  </si>
  <si>
    <t>8. List any notices or citations for housing code violations (attach copy of notices or citations):</t>
  </si>
  <si>
    <t>9. List any major repair, replacement or maintenance work needed:</t>
  </si>
  <si>
    <r>
      <t xml:space="preserve">1. Are you aware of any special risks to the short or long term fiscal condition of the Project? 
If </t>
    </r>
    <r>
      <rPr>
        <b/>
        <sz val="9"/>
        <rFont val="Arial"/>
        <family val="2"/>
      </rPr>
      <t>“Yes”</t>
    </r>
    <r>
      <rPr>
        <sz val="9"/>
        <rFont val="Arial"/>
        <family val="2"/>
      </rPr>
      <t>, please explain.</t>
    </r>
  </si>
  <si>
    <r>
      <t xml:space="preserve">2. Are any Project loans past due?
If </t>
    </r>
    <r>
      <rPr>
        <b/>
        <sz val="9"/>
        <rFont val="Arial"/>
        <family val="2"/>
      </rPr>
      <t>“Yes”</t>
    </r>
    <r>
      <rPr>
        <sz val="9"/>
        <rFont val="Arial"/>
        <family val="2"/>
      </rPr>
      <t>, please explain (include loan, past due amount and reason).</t>
    </r>
  </si>
  <si>
    <r>
      <t xml:space="preserve">3. Was any Project loan paid off in the last year or has any new debt been added?
If </t>
    </r>
    <r>
      <rPr>
        <b/>
        <sz val="9"/>
        <rFont val="Arial"/>
        <family val="2"/>
      </rPr>
      <t>“Yes”</t>
    </r>
    <r>
      <rPr>
        <sz val="9"/>
        <rFont val="Arial"/>
        <family val="2"/>
      </rPr>
      <t>, identify loan paid off or new debt source, amount and attach loan documents.</t>
    </r>
  </si>
  <si>
    <t>Management:</t>
  </si>
  <si>
    <t>Date</t>
  </si>
  <si>
    <t>Annual Frequency</t>
  </si>
  <si>
    <t>1. Indicate the last date of staff training and the frequency of the training concerning tenant eligibility and HCD compliance regarding rent, income and occupancy:</t>
  </si>
  <si>
    <t>2. Indicate the last meeting date and the frequency of meetings between the Property Management Agent and Sponsor:</t>
  </si>
  <si>
    <r>
      <t xml:space="preserve">3. Is a waiting list being used? If </t>
    </r>
    <r>
      <rPr>
        <b/>
        <sz val="9"/>
        <rFont val="Arial"/>
        <family val="2"/>
      </rPr>
      <t>"Yes",</t>
    </r>
    <r>
      <rPr>
        <sz val="9"/>
        <rFont val="Arial"/>
        <family val="2"/>
      </rPr>
      <t xml:space="preserve"> enter how many on the list.</t>
    </r>
  </si>
  <si>
    <t>4. Are all property taxes current?</t>
  </si>
  <si>
    <t>5. If the Project has commercial space, is it rented?</t>
  </si>
  <si>
    <r>
      <t xml:space="preserve">6. Explain any </t>
    </r>
    <r>
      <rPr>
        <b/>
        <sz val="9"/>
        <rFont val="Arial"/>
        <family val="2"/>
      </rPr>
      <t>“No”</t>
    </r>
    <r>
      <rPr>
        <sz val="9"/>
        <rFont val="Arial"/>
        <family val="2"/>
      </rPr>
      <t xml:space="preserve"> answer:</t>
    </r>
  </si>
  <si>
    <t>7. Vacancy rate as of the last day of the Reporting Period?</t>
  </si>
  <si>
    <t>8. Describe any problems in filling vacancies and steps taken to address them:</t>
  </si>
  <si>
    <t>9. How many units turned over during the Reporting Period?</t>
  </si>
  <si>
    <t>10. During the Reporting Period, what was the average turnover time in days (move out to move in)?</t>
  </si>
  <si>
    <t>11. How many evictions occurred last year? Identify the reasons for evictions and applicable unit numbers:</t>
  </si>
  <si>
    <t>12. Describe any problems with nonpayment of rent, bad debts, abandonment, etc. and steps taken to alleviate the problems:</t>
  </si>
  <si>
    <t>13. Describe any additional management problems and steps taken to alleviate the problems:</t>
  </si>
  <si>
    <r>
      <t xml:space="preserve">14. Have there been changes or do you anticipate changes in Project ownership, General Partners or property management?
If </t>
    </r>
    <r>
      <rPr>
        <b/>
        <sz val="9"/>
        <rFont val="Arial"/>
        <family val="2"/>
      </rPr>
      <t>“Yes”</t>
    </r>
    <r>
      <rPr>
        <sz val="9"/>
        <rFont val="Arial"/>
        <family val="2"/>
      </rPr>
      <t>, please explain and identify new or anticipated entities below:</t>
    </r>
  </si>
  <si>
    <t>15. Comments to HCD Asset Management Representative:</t>
  </si>
  <si>
    <r>
      <t xml:space="preserve">The following information is required </t>
    </r>
    <r>
      <rPr>
        <b/>
        <u val="single"/>
        <sz val="12"/>
        <color indexed="10"/>
        <rFont val="Arial"/>
        <family val="2"/>
      </rPr>
      <t>only</t>
    </r>
    <r>
      <rPr>
        <b/>
        <sz val="12"/>
        <color indexed="10"/>
        <rFont val="Arial"/>
        <family val="2"/>
      </rPr>
      <t xml:space="preserve"> if your Project includes HCD Home Investment Partnership (HOME) Community Housing Development Organization (CHDO) funds.</t>
    </r>
  </si>
  <si>
    <t xml:space="preserve">HCD HOME CHDO
Assisted Units:  </t>
  </si>
  <si>
    <t># of Fixed Units</t>
  </si>
  <si>
    <t>Floating Units Comparable?</t>
  </si>
  <si>
    <t># of Floating Units</t>
  </si>
  <si>
    <t>Check below regarding project type(s) and enter corresponding information:</t>
  </si>
  <si>
    <t>Rents:</t>
  </si>
  <si>
    <r>
      <t xml:space="preserve">1. Does the owner/agent use the most current State HOME-published High and Low rent limits or MHP-published rent limits, as applicable, for all HOME-assisted units? If </t>
    </r>
    <r>
      <rPr>
        <b/>
        <sz val="9"/>
        <rFont val="Arial"/>
        <family val="2"/>
      </rPr>
      <t>"No"</t>
    </r>
    <r>
      <rPr>
        <sz val="9"/>
        <rFont val="Arial"/>
        <family val="2"/>
      </rPr>
      <t>, what limits are being used?</t>
    </r>
  </si>
  <si>
    <t>2. Does the owner/agent use the most current utility allowance schedule from the local housing authority to calculate maximum rent levels?</t>
  </si>
  <si>
    <t>Enter the effective date of the Utility Allowance Amounts:</t>
  </si>
  <si>
    <t>0 Bedroom Amt.</t>
  </si>
  <si>
    <t>3 Bedroom Amt.</t>
  </si>
  <si>
    <t>1 Bedroom Amt.</t>
  </si>
  <si>
    <t>4 Bedroom Amt.</t>
  </si>
  <si>
    <t>2 Bedroom Amt.</t>
  </si>
  <si>
    <t>5 Bedroom Amt.</t>
  </si>
  <si>
    <r>
      <t xml:space="preserve">3. Does the owner/agent correctly calculate rents for over-income (exceeding 80% limit) tenants in HCD HOME CHDO-assisted units?
</t>
    </r>
    <r>
      <rPr>
        <b/>
        <u val="single"/>
        <sz val="9"/>
        <rFont val="Arial"/>
        <family val="2"/>
      </rPr>
      <t>Fixed Unit Projects</t>
    </r>
    <r>
      <rPr>
        <u val="single"/>
        <sz val="9"/>
        <rFont val="Arial"/>
        <family val="2"/>
      </rPr>
      <t>:</t>
    </r>
    <r>
      <rPr>
        <sz val="9"/>
        <rFont val="Arial"/>
        <family val="2"/>
      </rPr>
      <t xml:space="preserve"> lesser of rent control amount or 30% of adjusted income-no rent cap;
</t>
    </r>
    <r>
      <rPr>
        <b/>
        <u val="single"/>
        <sz val="9"/>
        <rFont val="Arial"/>
        <family val="2"/>
      </rPr>
      <t>Floating Unit Projects</t>
    </r>
    <r>
      <rPr>
        <sz val="9"/>
        <rFont val="Arial"/>
        <family val="2"/>
      </rPr>
      <t>: 30% of adjusted income-may not exceed market rent.</t>
    </r>
  </si>
  <si>
    <t>Income Eligibility:</t>
  </si>
  <si>
    <r>
      <t xml:space="preserve">1. Does the owner/agent use the most current State HOME published income limits?
</t>
    </r>
    <r>
      <rPr>
        <b/>
        <u val="single"/>
        <sz val="9"/>
        <rFont val="Arial"/>
        <family val="2"/>
      </rPr>
      <t>Low Income</t>
    </r>
    <r>
      <rPr>
        <sz val="9"/>
        <rFont val="Arial"/>
        <family val="2"/>
      </rPr>
      <t xml:space="preserve"> = 80% Limit</t>
    </r>
    <r>
      <rPr>
        <b/>
        <sz val="9"/>
        <rFont val="Arial"/>
        <family val="2"/>
      </rPr>
      <t xml:space="preserve">;   </t>
    </r>
    <r>
      <rPr>
        <b/>
        <u val="single"/>
        <sz val="9"/>
        <rFont val="Arial"/>
        <family val="2"/>
      </rPr>
      <t>Very Low Income</t>
    </r>
    <r>
      <rPr>
        <sz val="9"/>
        <rFont val="Arial"/>
        <family val="2"/>
      </rPr>
      <t xml:space="preserve"> = 50% Limit</t>
    </r>
  </si>
  <si>
    <t>2. Does the owner/agent annually recertify the income of each household living in HOME-assisted units?</t>
  </si>
  <si>
    <r>
      <t xml:space="preserve">3. Does the owner/agent use the Part 5 definition of annual income to measure initial and on-going eligibility for HOME-assisted units?
</t>
    </r>
    <r>
      <rPr>
        <b/>
        <sz val="9"/>
        <rFont val="Arial"/>
        <family val="2"/>
      </rPr>
      <t>24 CFR Part 5 published 1996 (formerly known as the Section 8 Program definition)</t>
    </r>
  </si>
  <si>
    <t>Occupancy Eligibility:</t>
  </si>
  <si>
    <t>In properties of 5 or more HOME-assisted units, does the owner/agent monitor and enforce the HCD Regulatory Agreement Exhibit B unit designations?</t>
  </si>
  <si>
    <t>Property Management:</t>
  </si>
  <si>
    <t>1. Does a property management company manage this Project?</t>
  </si>
  <si>
    <t>2. Has the property management company changed during the past year?</t>
  </si>
  <si>
    <r>
      <t>If "</t>
    </r>
    <r>
      <rPr>
        <b/>
        <sz val="9"/>
        <rFont val="Arial"/>
        <family val="2"/>
      </rPr>
      <t>Yes</t>
    </r>
    <r>
      <rPr>
        <sz val="9"/>
        <rFont val="Arial"/>
        <family val="2"/>
      </rPr>
      <t>", was HCD approval obtained?</t>
    </r>
  </si>
  <si>
    <t>3.  Enter information regarding who manages the property below:</t>
  </si>
  <si>
    <t>Company Name:</t>
  </si>
  <si>
    <t>Phone #:</t>
  </si>
  <si>
    <t>Address, City, Zip:</t>
  </si>
  <si>
    <t>4. Who should a prospective renter contact to apply for occupancy or get on the waiting list?</t>
  </si>
  <si>
    <t>Website:</t>
  </si>
  <si>
    <t>Email:</t>
  </si>
  <si>
    <t>5. Enter date of last revision to the Management Plan:
    Has the Management Plan changed during the past year?</t>
  </si>
  <si>
    <r>
      <rPr>
        <sz val="9"/>
        <rFont val="Arial"/>
        <family val="2"/>
      </rPr>
      <t xml:space="preserve">6. Does the Management Fee exceed the HUD allowed amount per unit per month?
    See link: </t>
    </r>
    <r>
      <rPr>
        <i/>
        <u val="single"/>
        <sz val="9"/>
        <color indexed="12"/>
        <rFont val="Arial"/>
        <family val="2"/>
      </rPr>
      <t>http://www.hcd.ca.gov/fa/home/HUD-MF-max-PUM-mgmt-fees.xls</t>
    </r>
  </si>
  <si>
    <t>Physical Needs Assessment (PNA) and Replacement Reserve Study (RRS):</t>
  </si>
  <si>
    <t>An updated PNA should be commissioned every five to ten years. The RRS should be updated annually to reflect work completed and work remaining to be done.</t>
  </si>
  <si>
    <t>1. Year constructed:</t>
  </si>
  <si>
    <t>2. What is the date of the last PNA?</t>
  </si>
  <si>
    <t>3. As of the end of this fiscal year, has the RRS been adjusted/updated?</t>
  </si>
  <si>
    <r>
      <rPr>
        <sz val="9"/>
        <rFont val="Arial"/>
        <family val="2"/>
      </rPr>
      <t xml:space="preserve">For </t>
    </r>
    <r>
      <rPr>
        <b/>
        <sz val="9"/>
        <rFont val="Arial"/>
        <family val="2"/>
      </rPr>
      <t>projects with USDA Rural Development funds</t>
    </r>
    <r>
      <rPr>
        <sz val="9"/>
        <rFont val="Arial"/>
        <family val="2"/>
      </rPr>
      <t xml:space="preserve">, use the USDA Rural Development Capital Needs Assessment form found at: </t>
    </r>
    <r>
      <rPr>
        <i/>
        <u val="single"/>
        <sz val="9"/>
        <color indexed="12"/>
        <rFont val="Arial"/>
        <family val="2"/>
      </rPr>
      <t>http://www.rurdev.usda.gov/rhs/mfh/MPR/CNA-TRN/CNAExample.xls</t>
    </r>
  </si>
  <si>
    <r>
      <t xml:space="preserve">For </t>
    </r>
    <r>
      <rPr>
        <b/>
        <sz val="9"/>
        <rFont val="Arial"/>
        <family val="2"/>
      </rPr>
      <t>projects without USDA Rural Development funds</t>
    </r>
    <r>
      <rPr>
        <sz val="9"/>
        <rFont val="Arial"/>
        <family val="2"/>
      </rPr>
      <t>, use the Fannie Mae (FNMA) PNA Guidelines and forms below:</t>
    </r>
  </si>
  <si>
    <r>
      <rPr>
        <sz val="9"/>
        <rFont val="Arial"/>
        <family val="2"/>
      </rPr>
      <t xml:space="preserve">   FNMA PNA Guidelines found at:</t>
    </r>
    <r>
      <rPr>
        <u val="single"/>
        <sz val="9"/>
        <color indexed="12"/>
        <rFont val="Arial"/>
        <family val="2"/>
      </rPr>
      <t xml:space="preserve"> </t>
    </r>
    <r>
      <rPr>
        <i/>
        <u val="single"/>
        <sz val="9"/>
        <color indexed="12"/>
        <rFont val="Arial"/>
        <family val="2"/>
      </rPr>
      <t>http://www.hcd.ca.gov/fa/mhp/MHP-LoanClosing/PNAFannieMaeGuidelines.pdf</t>
    </r>
  </si>
  <si>
    <r>
      <rPr>
        <sz val="9"/>
        <rFont val="Arial"/>
        <family val="2"/>
      </rPr>
      <t xml:space="preserve">   FNMA PNA Forms found at: </t>
    </r>
    <r>
      <rPr>
        <i/>
        <u val="single"/>
        <sz val="9"/>
        <color indexed="12"/>
        <rFont val="Arial"/>
        <family val="2"/>
      </rPr>
      <t>http://www.hcd.ca.gov/fa/mhp/MHP-LoanClosing/PNA4327.doc</t>
    </r>
  </si>
  <si>
    <r>
      <rPr>
        <sz val="9"/>
        <rFont val="Arial"/>
        <family val="2"/>
      </rPr>
      <t xml:space="preserve">   Guidelines for Physical Needs Assessments, Replacement Reserve Analyses and Replacement Reserve Studies with Model
   Contract Addendums found at: </t>
    </r>
    <r>
      <rPr>
        <i/>
        <u val="single"/>
        <sz val="9"/>
        <color indexed="12"/>
        <rFont val="Arial"/>
        <family val="2"/>
      </rPr>
      <t>http://www.hcd.ca.gov/fa/mhp/MHP-LoanClosing/GuidelinesForPNAReserveStudies.pdf</t>
    </r>
  </si>
  <si>
    <t>Comments to HCD HOME Asset Management Representative:</t>
  </si>
  <si>
    <t xml:space="preserve">Income </t>
  </si>
  <si>
    <t>Rent under max allowable?</t>
  </si>
  <si>
    <t>Annual Compliance Report</t>
  </si>
  <si>
    <t>for</t>
  </si>
  <si>
    <t>Alameda County Housing and Community Development</t>
  </si>
  <si>
    <r>
      <t xml:space="preserve"> </t>
    </r>
    <r>
      <rPr>
        <i/>
        <sz val="10"/>
        <color indexed="8"/>
        <rFont val="Calibri"/>
        <family val="2"/>
      </rPr>
      <t>(if different from owner)</t>
    </r>
    <r>
      <rPr>
        <sz val="10"/>
        <color indexed="8"/>
        <rFont val="Calibri"/>
        <family val="2"/>
      </rPr>
      <t>:</t>
    </r>
  </si>
  <si>
    <r>
      <t>2</t>
    </r>
    <r>
      <rPr>
        <b/>
        <sz val="12"/>
        <color indexed="8"/>
        <rFont val="Calibri"/>
        <family val="2"/>
      </rPr>
      <t xml:space="preserve">.  </t>
    </r>
    <r>
      <rPr>
        <sz val="10"/>
        <color indexed="8"/>
        <rFont val="Calibri"/>
        <family val="2"/>
      </rPr>
      <t>When is the audit expected to be completed?</t>
    </r>
  </si>
  <si>
    <t>Please see detailed notes on Inst. For Unit, Rent &amp; HH Tab</t>
  </si>
  <si>
    <t>Tab</t>
  </si>
  <si>
    <t>Instructions</t>
  </si>
  <si>
    <t>1. Instructions</t>
  </si>
  <si>
    <t>2. Narrative:</t>
  </si>
  <si>
    <t>3. Sponsor Rating</t>
  </si>
  <si>
    <t>This tab holds detailed instructions for each of the following three tabs.  Please review this prior to filling out any of the tabs associated with Unit Information, Rent Information or Household Information</t>
  </si>
  <si>
    <t>Updated management plan, if any changes made</t>
  </si>
  <si>
    <t>Other recent monitoring reports from other lenders</t>
  </si>
  <si>
    <t>Insurance Certificate</t>
  </si>
  <si>
    <t>Proof of taxes paid</t>
  </si>
  <si>
    <t>Certificate of Good Standing from the state</t>
  </si>
  <si>
    <t>Previous rent schedule if rents have increased</t>
  </si>
  <si>
    <t>Updated affirmative fair marketing plan, if any changes made</t>
  </si>
  <si>
    <t>Audit (if the audit is not yet done, please submit an explanation of when it will be)</t>
  </si>
  <si>
    <t>Once complete, please attach copies of the following documents to your emailed response (if necessary):</t>
  </si>
  <si>
    <t>3. Which Utility Allowance are you using and what items are included in the allowance?  Please list them here.  Please attach a copy of the Utility Allowance chart used by this project.</t>
  </si>
  <si>
    <t>A. Physical Standards</t>
  </si>
  <si>
    <t>B. Financial Reports</t>
  </si>
  <si>
    <t>C. Management and Marketing</t>
  </si>
  <si>
    <t>D. Occupancy and Rents</t>
  </si>
  <si>
    <t xml:space="preserve">           If yes, please describe</t>
  </si>
  <si>
    <t>2.  Have there been any complaints that have gone to HUD or the local building department ?</t>
  </si>
  <si>
    <r>
      <rPr>
        <sz val="11"/>
        <color theme="1"/>
        <rFont val="Calibri"/>
        <family val="2"/>
      </rPr>
      <t>PUT AN "X" IN THE APPROPRIATE BOX OR TYPE IN THE RESPONSE TO THE QUESTION IN THE AREA PROVIDED.</t>
    </r>
    <r>
      <rPr>
        <b/>
        <sz val="11"/>
        <color indexed="8"/>
        <rFont val="Calibri"/>
        <family val="2"/>
      </rPr>
      <t xml:space="preserve">                                              Do not worry about formatting the report, we want the info, not a perfect form!</t>
    </r>
  </si>
  <si>
    <t>Also, I hereby certify the following:</t>
  </si>
  <si>
    <t>The undersigned, acting under authority of the ownership of this project, executes this Certification, subject to penalties of perjury, and certifies that the information in this report is true and correct in all respects.</t>
  </si>
  <si>
    <t>*The security deposits required of tenants of the project been handled in accordance with applicable laws.</t>
  </si>
  <si>
    <t>*All tenant income certifications and recertifications have been completed as required and are documented in the onsite files.</t>
  </si>
  <si>
    <r>
      <t xml:space="preserve">*The marketing of units been completed in a manner set forth in the marketing and resident selection provisions  of the City/County of </t>
    </r>
    <r>
      <rPr>
        <b/>
        <sz val="12"/>
        <color indexed="8"/>
        <rFont val="Calibri"/>
        <family val="2"/>
      </rPr>
      <t>Alameda County HCD</t>
    </r>
    <r>
      <rPr>
        <sz val="12"/>
        <color indexed="8"/>
        <rFont val="Calibri"/>
        <family val="2"/>
      </rPr>
      <t xml:space="preserve"> Loan Agreement and/or Regulatory Agreement</t>
    </r>
  </si>
  <si>
    <t>*The taxes for this property are paid in full.</t>
  </si>
  <si>
    <t>There are no pending lawsuits against this property.(strike this sentence if this is not the case).</t>
  </si>
  <si>
    <t>*The owner of the property is a corporation in good standing with the State of California</t>
  </si>
  <si>
    <t xml:space="preserve">      By or signing this form (required for HOME projects), I certify that I'm authorized to submit this Report on behalf of the Owner and that all information contained in this Report is true and accurate to the best of my knowledge.</t>
  </si>
  <si>
    <t>Fill the form out, print it, have the Executive Director sign the form, make a pdf and attach the executed version to the emailed report.  EMAIL FINAL DOCUMENT TO HCDreports@acgov.org</t>
  </si>
  <si>
    <t xml:space="preserve">Form Reviewed by:__________________________   Signature__________________________    </t>
  </si>
  <si>
    <t>Date:____________________________</t>
  </si>
  <si>
    <t>HCD Staff Person</t>
  </si>
  <si>
    <t>Other inspection reports on the property from other lenders</t>
  </si>
  <si>
    <t xml:space="preserve">The Narrative Report is the first tab to fill out.  The questions on this report are those that the East Bay HOME Collaborative wanted to ask which are not located on the State HCD Sponsor Rating Tab.     </t>
  </si>
  <si>
    <t>The certification must be signed by an authorized representative of the property owner.  Once the form is complete, please print, sign and pdf a copy of the executed version and attach to the email with all the reporting documentation.</t>
  </si>
  <si>
    <t>Once you type in the name of the project- all other tabs will contain the Project Name</t>
  </si>
  <si>
    <t xml:space="preserve">This tab is all about defining the unit itself.  </t>
  </si>
  <si>
    <t>Fill in Column A with the Unit numbers for all units in the project</t>
  </si>
  <si>
    <t>Column A should be copied and used as Column A in the Rent and Household Reporting Forms</t>
  </si>
  <si>
    <t>Column B-Fill-in number of bedrooms</t>
  </si>
  <si>
    <t>Columns C-I are yes or no answers</t>
  </si>
  <si>
    <t>Column J-Choose from the responses in the drop down box</t>
  </si>
  <si>
    <t>Column K- Choose from the responses in the drop down box</t>
  </si>
  <si>
    <t>Click the Insert Row tab to add more rows</t>
  </si>
  <si>
    <t>Column H-Choose from the responses in the drop down box</t>
  </si>
  <si>
    <t>Column C- Fill-in  current Tenant Income</t>
  </si>
  <si>
    <t>Column D- Choose from the responses in the drop down box</t>
  </si>
  <si>
    <t>Column E- Answer yes or no</t>
  </si>
  <si>
    <t>Column F-Choose from the responses in the drop down box</t>
  </si>
  <si>
    <t>Column G- Please fill in number of persons in household</t>
  </si>
  <si>
    <t>Column I- Fill-in move in date</t>
  </si>
  <si>
    <t>Column J- Fill-in Income at move in date</t>
  </si>
  <si>
    <t>Column L-  Fill-in date of last certification</t>
  </si>
  <si>
    <t>Column M- Fill-in date of last rent increase</t>
  </si>
  <si>
    <t>Column C- If there is subsidy associated with the unit, fill-in the amount of subsidy</t>
  </si>
  <si>
    <t>The Title Information at the top should be completed, Name of Project, Name of Owner, Project Address and Number of units</t>
  </si>
  <si>
    <t>EAST BAY HOME COLLABORATIVE</t>
  </si>
  <si>
    <t>5.  Have disbursements from the reserves occurred, and if so for what?</t>
  </si>
  <si>
    <r>
      <t xml:space="preserve">If the project completes the State HCD Report, cut and paste from this point down.                                                                                                                                                                                     </t>
    </r>
    <r>
      <rPr>
        <b/>
        <sz val="11"/>
        <color indexed="8"/>
        <rFont val="Calibri"/>
        <family val="2"/>
      </rPr>
      <t>Do not worry about formatting this document, we want the information, not a perfect form!</t>
    </r>
  </si>
  <si>
    <r>
      <t>It is not likely that any project located in the East Bay HOME Consortium (All jurisdictions within Alameda and Contra Costa County) have State HOME Funding.  Therefore it is not likely any of our projects complete this section of the Sponsor Rating Sheet.  However,</t>
    </r>
    <r>
      <rPr>
        <b/>
        <sz val="11"/>
        <color indexed="8"/>
        <rFont val="Calibri"/>
        <family val="2"/>
      </rPr>
      <t xml:space="preserve"> IT IS LIKELY THAT THIS PROJECT HAS HOME FUNDING FROM ONE OF THE LOCAL GOVERNMENTS </t>
    </r>
    <r>
      <rPr>
        <u val="single"/>
        <sz val="11"/>
        <color indexed="8"/>
        <rFont val="Calibri"/>
        <family val="2"/>
      </rPr>
      <t xml:space="preserve">and therefore this section must be completed. </t>
    </r>
    <r>
      <rPr>
        <b/>
        <sz val="11"/>
        <color indexed="8"/>
        <rFont val="Calibri"/>
        <family val="2"/>
      </rPr>
      <t xml:space="preserve">                                                                                                                                                 </t>
    </r>
    <r>
      <rPr>
        <sz val="11"/>
        <color theme="1"/>
        <rFont val="Calibri"/>
        <family val="2"/>
      </rPr>
      <t xml:space="preserve">                                                       </t>
    </r>
    <r>
      <rPr>
        <b/>
        <sz val="11"/>
        <color indexed="8"/>
        <rFont val="Calibri"/>
        <family val="2"/>
      </rPr>
      <t>Do not worry about formatting this document, we want the information, not a perfect form!</t>
    </r>
  </si>
  <si>
    <t>McKinney/Vento/Hearth                        (yes/no)</t>
  </si>
  <si>
    <t>Column G- Fill-in LIHTC rent if the units are LIHTC supported</t>
  </si>
  <si>
    <t>All Grey cells should automatically populate, this includes the Title area, as well as the unit information in column A</t>
  </si>
  <si>
    <t>Coulumn B- What is the Tenant portionof the rent?  Add the full amount of what the tenant pays in this cell.</t>
  </si>
  <si>
    <t>Column E-fill-in utility allowance for the unit.  Please note that the Utility allowance items are required to be listed on the Narative Tab, item D 3.</t>
  </si>
  <si>
    <t>Column D-  These cells are grey, and will auto populate adding together Columns B and C.</t>
  </si>
  <si>
    <t>Column F- These cells are grey, and will auto populate adding together Columns D and E</t>
  </si>
  <si>
    <t xml:space="preserve">The next three tabs contain information that will demonstrate that the units in the building are meeting the regulatory requirements of all the lenders.  Each unit in the building should be included.  The order of the units should be the same for each tab, so that they can be cross referenced.  This inforamtion is broken into three tabs in order to more easily see the information, but if you decide to download it from your system, and you want to add it all into one spreadsheet, please call us to discuss.  510-670-5211. </t>
  </si>
  <si>
    <t>All Grey cells should automatically populate, this includes the Title area, as well as the unit information in Column A</t>
  </si>
  <si>
    <t>Column B- Fill-in Tenant Name or unique identifyer</t>
  </si>
  <si>
    <t>Email Address</t>
  </si>
  <si>
    <r>
      <t>The Sponsor Rating tab comes directly from the State HCD Annual Report.  If this project is also funded by the State (for instance State MHP funding) this tab may be pasted from your State Report into this spreadsheet.  Please note instructions on the Sheet about where the cut and paste should start from.  Also note,</t>
    </r>
    <r>
      <rPr>
        <b/>
        <sz val="12"/>
        <color indexed="8"/>
        <rFont val="Calibri"/>
        <family val="2"/>
      </rPr>
      <t xml:space="preserve"> if the project has local HOME funding in it</t>
    </r>
    <r>
      <rPr>
        <sz val="12"/>
        <color indexed="8"/>
        <rFont val="Calibri"/>
        <family val="2"/>
      </rPr>
      <t xml:space="preserve">, then the questions related to HOME funding from the State are relevant to members of the East Bay HOME Collaborative (the Cities of Berkeley, Richmond, Oakland and Alameda and Contra Costa Counties) and these items must be filled out (it is not likely that a local State project would have State HOME funding, but it is likely the project would have Local HOME funding).  This tab does not always save formating changes, so if you are not able to read a section or use the check boxes, increase the height of the rows.  </t>
    </r>
  </si>
  <si>
    <r>
      <rPr>
        <b/>
        <sz val="11"/>
        <rFont val="Arial"/>
        <family val="2"/>
      </rPr>
      <t>ANNUAL AFFIRMATIVE MARKETING ANALYSIS REPORT</t>
    </r>
    <r>
      <rPr>
        <b/>
        <sz val="12"/>
        <rFont val="Arial"/>
        <family val="2"/>
      </rPr>
      <t xml:space="preserve">
</t>
    </r>
    <r>
      <rPr>
        <b/>
        <sz val="10"/>
        <rFont val="Arial"/>
        <family val="2"/>
      </rPr>
      <t xml:space="preserve">Appendix XII-D-2 of the Contract Management Manual </t>
    </r>
    <r>
      <rPr>
        <b/>
        <i/>
        <sz val="10"/>
        <color indexed="10"/>
        <rFont val="Arial"/>
        <family val="2"/>
      </rPr>
      <t>(Complete the form, which begins at row 11)</t>
    </r>
  </si>
  <si>
    <r>
      <rPr>
        <b/>
        <i/>
        <sz val="11"/>
        <rFont val="Arial"/>
        <family val="2"/>
      </rPr>
      <t>Fair Housing</t>
    </r>
    <r>
      <rPr>
        <i/>
        <sz val="11"/>
        <rFont val="Arial"/>
        <family val="2"/>
      </rPr>
      <t>:</t>
    </r>
  </si>
  <si>
    <r>
      <t>Affirmative Marketing</t>
    </r>
    <r>
      <rPr>
        <i/>
        <sz val="11"/>
        <rFont val="Arial"/>
        <family val="2"/>
      </rPr>
      <t>:</t>
    </r>
  </si>
  <si>
    <t>Race / Ethnicity Categories:</t>
  </si>
  <si>
    <t>A. Is there an Equal Opportunity Fair Housing Poster prominently displayed in the rental office?  Enter comments below, if needed.</t>
  </si>
  <si>
    <t>B. Is there a copy of the owner’s “Affirmative Fair Housing Marketing Plan” (AFHMP) in the office or wherever prospective tenants may apply for rental housing?</t>
  </si>
  <si>
    <t>C. Does the owner / property manager regularly review the AFHM Plan (every 5 years or when there are significant changes in the demographics of the project or the local market area) to ensure it is current and applicable?</t>
  </si>
  <si>
    <t>D. What is the date of last AFHM Plan update?</t>
  </si>
  <si>
    <t xml:space="preserve">E. Does the owner/property manager use "Community Contacts" to market the rental development? </t>
  </si>
  <si>
    <t>F. What is the date for the last Community Contact list review and/or revision?</t>
  </si>
  <si>
    <t>A. Does the owner / property manager have an approved Tenant Selection Plan on site for  applicant / tenant review?  Enter comments below, if needed.</t>
  </si>
  <si>
    <t>B. Does the project’s TSP include procedures for taking applications, selecting from the waiting list, and policy for opening, closing, and maintaining the waiting list?  Enter comments below, if needed.</t>
  </si>
  <si>
    <t>C. Does the TSP include policies for Fair Housing, Section 504, and assigning accessible units?  Enter comments below, if needed.</t>
  </si>
  <si>
    <r>
      <t xml:space="preserve">Fair Housing Act:
</t>
    </r>
    <r>
      <rPr>
        <sz val="9"/>
        <rFont val="Arial"/>
        <family val="2"/>
      </rPr>
      <t>No discriminatory words, phrases, photographs, symbols or forms which convey that rental dwellings are available or not available to a particular group of persons because of race, color, religion, sex, handicap, familial status or national origin shall be used.</t>
    </r>
  </si>
  <si>
    <t>A. Are there any Project Site Signs?</t>
  </si>
  <si>
    <r>
      <t>If "</t>
    </r>
    <r>
      <rPr>
        <b/>
        <sz val="9"/>
        <rFont val="Arial"/>
        <family val="2"/>
      </rPr>
      <t>Yes</t>
    </r>
    <r>
      <rPr>
        <sz val="9"/>
        <rFont val="Arial"/>
        <family val="2"/>
      </rPr>
      <t xml:space="preserve">", do each of them display in a conspicuous position the HUD-approved Equal Opportunity logo, slogan, or statement (24 CFR 200.620(f))? </t>
    </r>
  </si>
  <si>
    <t>B. Is the accessibility logo included?</t>
  </si>
  <si>
    <t>C. If human models were used in brochures; did they reasonably represent both majority and minority races?</t>
  </si>
  <si>
    <t xml:space="preserve">D. Are all applicable correspondence, notices, and advertising in compliance with advertising guidelines? </t>
  </si>
  <si>
    <t>A. Has the owner / property management staff received instruction regarding fair housing laws and the Affirmative Fair Housing Marketing Plan?</t>
  </si>
  <si>
    <r>
      <t>If "</t>
    </r>
    <r>
      <rPr>
        <b/>
        <sz val="9"/>
        <rFont val="Arial"/>
        <family val="2"/>
      </rPr>
      <t>Yes</t>
    </r>
    <r>
      <rPr>
        <sz val="9"/>
        <rFont val="Arial"/>
        <family val="2"/>
      </rPr>
      <t>", when was the instruction last received?
If "</t>
    </r>
    <r>
      <rPr>
        <b/>
        <sz val="9"/>
        <rFont val="Arial"/>
        <family val="2"/>
      </rPr>
      <t>No</t>
    </r>
    <r>
      <rPr>
        <sz val="9"/>
        <rFont val="Arial"/>
        <family val="2"/>
      </rPr>
      <t>", explain why not below.</t>
    </r>
  </si>
  <si>
    <t>A. Does the owner / property manager maintain a record of Fair Housing complaints?  Enter comments below, if needed.</t>
  </si>
  <si>
    <t>B. Does the owner / property manager collect and maintain data on race, ethnicity, gender, age, and disability for applicants?  Enter comments below, if needed.</t>
  </si>
  <si>
    <t>C. Does the owner / property manager collect and maintain data on race, ethnicity, gender, age, and disability for all tenant household members?  Enter comments below, if needed.</t>
  </si>
  <si>
    <t xml:space="preserve">D. Does the owner / property manager collect data from applicants and tenants with HUD’s “Form” (HUD-27061-H)? </t>
  </si>
  <si>
    <t>Certifier's Name:</t>
  </si>
  <si>
    <t>Certifier's Title:</t>
  </si>
  <si>
    <t>Date Certified:</t>
  </si>
  <si>
    <r>
      <t xml:space="preserve">-Federal fair housing and equal opportunity laws prohibit discrimination against any person (prospective tenant, homebuyer, employment applicants, employees and businesses) on the basis of race, color, religion, age, familial status, disability, national origin, sex, or any other arbitrary basis.
-Section 104(b)(2) of the Fair Housing Act requires that each HOME funding recipient </t>
    </r>
    <r>
      <rPr>
        <b/>
        <sz val="10"/>
        <rFont val="Arial"/>
        <family val="2"/>
      </rPr>
      <t>certify that it is affirmatively furthering fair housing each year</t>
    </r>
    <r>
      <rPr>
        <sz val="10"/>
        <rFont val="Arial"/>
        <family val="2"/>
      </rPr>
      <t>.  Any recipient of federal housing funds must be proactive in encouraging participation in any housing projects or programs funded through federal sources.
-HOME Projects must prominently display a Fair Housing poster at rental offices and project sites from the beginning of construction through occupancy, or in front of existing multifamily buildings or single-family houses (24 CFR 110.10).
-The Fair Housing poster shall be 11 inches by 14 inches (24 CFR 110.25).  A facsimile may be used if the poster and lettering are equivalent in size and legibility to the poster available from the Department of Housing and Urban Development (24 CFR 110.20).
-All advertising of residential real estate for sale, rent, or financing should contain an equal housing opportunity logotype, statement, or slogan as a means of educating the home-seeking public that the property is available to all persons regardless of race, color, religion, sex, national origin, familial status, or disability.
-Each housing project should have a marketing file with documentation of outreach efforts showing that all local persons have the opportunity to participate in the HOME funded activity.</t>
    </r>
  </si>
  <si>
    <t>-Each Housing Developer utilzing HOME funding from one of the East Bay HOME Collaborative Members, whether it is CHDP funding or regular HOME funding, must adopt affirmative marketing procedures and requirements for rental and homebuyer projects containing HOME-assisted housing units (24 CFR 92.351).  Affirmative marketing steps consist of actions to provide information and otherwise attract eligible persons in the housing market area to the available housing, without regard to race, color, religion, sex, national origin, familial status or disability.  Your written affirmative marketing requirements and procedures must include the following:
1. Methods for informing the public, property owners and potential tenants about Federal fair housing laws and affirmative marketing policy (i.e., through the use of the fair housing logo or equal opportunity language in marketing materials, posters on office walls, and referrals to fair housing agencies).
2. Requirements and practices each property owner must adhere to in order to carry out the affirmative marketing procedures and requirements (i.e., advertising requirements, outreach to community groups, EO logo, fair housing poster).
3. Procedures to be used to inform and solicit applications from persons in the housing market area that are not likely to apply for the housing without special outreach.  These efforts might include advertising in non-English language newspapers, targeted outreach through direct mail, informing service agencies about the project, community organizations, places of worship, and translators at public meetings.
4. Records that will be kept describing actions taken to affirmatively market HOME-assisted units and records to assess the results of these actions.
5. A description of how you will annually assess the success of your affirmative marketing actions and what corrective actions will be taken when affirmative marketing requirements are not met (i.e., making an annual review of who the program or project is serving to determine whether they are reaching members of protected classes and to determine which marketing vehicle works best to reach persons who might not be likely to apply).</t>
  </si>
  <si>
    <t>-Effective January 1, 2003, HUD required owners to begin collecting data using new race categories with a separate new collection category for Hispanic/Latino ethnicity for all activities reported on to HOME by HOME Grantee's.
-Under OMB 1997 standards, “Hispanic” is not a race category, but an ethnic category that cuts across all races.  Those who are American Indian, Asian, Black, Pacific Islander, White or a multi-race may also be counted as being of Hispanic ethnicity.  When asking each household individual to select a race category, the individual must also check whether they are of Hispanic ethnicity.  At least one of the race categories must always be selected.  There are no other ethnicity categories besides Hispanic / Latino.
-Please use HUD’s “Race and Ethnic Data Reporting Form” (HUD-27061-H) to gather data from applicants and tenants.  Use this data in your Annual Analysis to demonstrate that assisted housing is provided to all people.
-Once the form is completed it needn't be completed again unless the head of household or household composition changes.
-There is no penalty for persons who do not complete the form.  However, the owner or agent may place a note in the tenant file stating the applicant / tenant refused to complete the form.  Parents or guardians are to complete the form for children under the age of 18.  Completed documents for the entire household should be stapled together and placed in the household’s file.</t>
  </si>
  <si>
    <t>2. Who are the Managers on site? Please list and indicate how many years at this site,</t>
  </si>
  <si>
    <t>3. Who are the maintenance staff on site? Please list and indicate how many years at this site</t>
  </si>
  <si>
    <t>4. What type of turnover in the staff has occurred in the last year?</t>
  </si>
  <si>
    <t>5. Total # Units:</t>
  </si>
  <si>
    <t>6. Total # of 504  Accessible Units:</t>
  </si>
  <si>
    <t>7. Total # of Physically Disabled Units</t>
  </si>
  <si>
    <t>8. Total # of Physically Disabled Units-occupied by non-disabled</t>
  </si>
  <si>
    <t>9. Total # Other Restricted Units:</t>
  </si>
  <si>
    <t>10. Total # of Households on the waiting list</t>
  </si>
  <si>
    <t>11. Total # of Physically Disabled Households on the waiting list</t>
  </si>
  <si>
    <t>1. Are maintenance requests and repairs documented?</t>
  </si>
  <si>
    <t>1a. If yes, describe how they were logged and tracked.</t>
  </si>
  <si>
    <t>2.  Does the project have a Physical Needs Assessment for the project? (This question is also addressed on the sponsor rating form, PNA section)</t>
  </si>
  <si>
    <t>3. What is the average work order completion time frame (in days) for each of the following:</t>
  </si>
  <si>
    <t>a. Emergencies:</t>
  </si>
  <si>
    <t xml:space="preserve"> b. Non-emergencies:</t>
  </si>
  <si>
    <t>4. Describe any major repairs and note if funded with reserves.</t>
  </si>
  <si>
    <t>a. Describe how the occupancy rate is calculated:</t>
  </si>
  <si>
    <t>b. If this rate is less than 95%, describe what is being done to improve occupancy:</t>
  </si>
  <si>
    <t>b. If this is less than 95%, describe what is being done to improve it:</t>
  </si>
  <si>
    <t>a. Describe how the rent collection rate is calculated:</t>
  </si>
  <si>
    <t>a. If yes, please attach a schedule of old and new rents/date of increase.</t>
  </si>
  <si>
    <t>b. Was the City/County notified?</t>
  </si>
  <si>
    <t>c. Did you receive approval from the City/County?</t>
  </si>
  <si>
    <t>E. Tenant Inquiries and Complaints</t>
  </si>
  <si>
    <t>F. Other Issues</t>
  </si>
  <si>
    <r>
      <t xml:space="preserve">Please fill out the Yellow Highlighted portions of the Form for your most recently ended operational year (Either Fiscal or Calendar).  Once complete, please email them to </t>
    </r>
    <r>
      <rPr>
        <b/>
        <sz val="12"/>
        <color indexed="8"/>
        <rFont val="Calibri"/>
        <family val="2"/>
      </rPr>
      <t xml:space="preserve">HCDreports@acgov.org.  The report is due on July 30, 2013 for all projects. </t>
    </r>
    <r>
      <rPr>
        <sz val="12"/>
        <color indexed="8"/>
        <rFont val="Calibri"/>
        <family val="2"/>
      </rPr>
      <t xml:space="preserve"> If your project is on a fiscal year (7/1 - 6/30) you may request that the Annual Financial Report and Audit be sent in by September 30th instead.  However, we must recieve the Annual Compliance Report (this spreadsheet) by 7/30 regardless.  </t>
    </r>
  </si>
  <si>
    <t>4. Annual Affirmative Fair Marketing Analysis Report</t>
  </si>
  <si>
    <t>5. Unit, Rent &amp; HH Instructions</t>
  </si>
  <si>
    <t>6. Unit Information</t>
  </si>
  <si>
    <t>7. Rent Information</t>
  </si>
  <si>
    <t>8.  Household Report</t>
  </si>
  <si>
    <t>9. Certification</t>
  </si>
  <si>
    <t>Tenant portion of rent</t>
  </si>
  <si>
    <t>II. Tenant Selection Plan (TSP)</t>
  </si>
  <si>
    <t>III. Signage / Brochures / Advertising</t>
  </si>
  <si>
    <t>IV. Owner / Property Management Staff Training</t>
  </si>
  <si>
    <t>V. Owner / Property Management Record-keeping and Reporting</t>
  </si>
  <si>
    <t>VI. Certification</t>
  </si>
  <si>
    <t>For Federally Funded Projects</t>
  </si>
  <si>
    <t>Max Allowable Rent(subtracts utility allowance)</t>
  </si>
  <si>
    <t>I. General:                                                                                                              Yes/No</t>
  </si>
  <si>
    <t>D. Does the TSP include policies for preferences?   Enter comments, if needed.</t>
  </si>
  <si>
    <t xml:space="preserve">Federal Fair Housing requirements apply to all Federally funded units, and in many jursidicitons of the East Bay HOME Collaborative, the HOME requirements have been adopted as Policy for all funding sources.  Regardless of the funding source for your project, this tab must be filled out to report out on Fair Housing and Fair Marketing requiremetns.   The first 2/3 of the spreadsheet are explanations of the requirements.  Similar to other tabs, the grey cells should be filled out automatically, and the Yellow Cells are where information is required from the project.  </t>
  </si>
  <si>
    <t>Financial:                                                                                                                       Yes/No</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</si>
</sst>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00"/>
    <numFmt numFmtId="166" formatCode="&quot;$&quot;#,##0"/>
    <numFmt numFmtId="167" formatCode="_(&quot;$&quot;* #,##0.0_);_(&quot;$&quot;* \(#,##0.0\);_(&quot;$&quot;* &quot;-&quot;??_);_(@_)"/>
    <numFmt numFmtId="168" formatCode="_(&quot;$&quot;* #,##0_);_(&quot;$&quot;* \(#,##0\);_(&quot;$&quot;* &quot;-&quot;??_);_(@_)"/>
    <numFmt numFmtId="169" formatCode="[$-409]dddd\,\ mmmm\ dd\,\ yyyy"/>
    <numFmt numFmtId="170" formatCode="[$-409]h:mm:ss\ AM/PM"/>
    <numFmt numFmtId="171" formatCode="0.0"/>
    <numFmt numFmtId="172" formatCode="_(&quot;$&quot;* #,##0.000_);_(&quot;$&quot;* \(#,##0.000\);_(&quot;$&quot;* &quot;-&quot;??_);_(@_)"/>
    <numFmt numFmtId="173" formatCode="_(&quot;$&quot;* #,##0.0000_);_(&quot;$&quot;* \(#,##0.0000\);_(&quot;$&quot;* &quot;-&quot;??_);_(@_)"/>
    <numFmt numFmtId="174" formatCode="&quot;$&quot;#,##0.0"/>
    <numFmt numFmtId="175" formatCode="m/d/yy;@"/>
    <numFmt numFmtId="176" formatCode="0.0%"/>
  </numFmts>
  <fonts count="101">
    <font>
      <sz val="11"/>
      <color theme="1"/>
      <name val="Calibri"/>
      <family val="2"/>
    </font>
    <font>
      <sz val="12"/>
      <color indexed="8"/>
      <name val="Calibri"/>
      <family val="2"/>
    </font>
    <font>
      <b/>
      <sz val="10"/>
      <name val="Arial"/>
      <family val="2"/>
    </font>
    <font>
      <b/>
      <sz val="14"/>
      <name val="Arial Bold"/>
      <family val="0"/>
    </font>
    <font>
      <b/>
      <sz val="11"/>
      <name val="Arial"/>
      <family val="2"/>
    </font>
    <font>
      <sz val="11"/>
      <name val="Arial"/>
      <family val="2"/>
    </font>
    <font>
      <b/>
      <sz val="9"/>
      <name val="Arial"/>
      <family val="2"/>
    </font>
    <font>
      <sz val="10"/>
      <name val="Times New Roman"/>
      <family val="1"/>
    </font>
    <font>
      <sz val="10"/>
      <name val="Arial"/>
      <family val="2"/>
    </font>
    <font>
      <b/>
      <sz val="9"/>
      <name val="Arial Narrow"/>
      <family val="2"/>
    </font>
    <font>
      <sz val="14"/>
      <name val="Arial"/>
      <family val="2"/>
    </font>
    <font>
      <u val="single"/>
      <sz val="10"/>
      <color indexed="12"/>
      <name val="Arial"/>
      <family val="2"/>
    </font>
    <font>
      <b/>
      <i/>
      <sz val="10"/>
      <name val="Arial"/>
      <family val="2"/>
    </font>
    <font>
      <i/>
      <sz val="10"/>
      <name val="Arial"/>
      <family val="2"/>
    </font>
    <font>
      <sz val="11"/>
      <color indexed="8"/>
      <name val="Calibri"/>
      <family val="2"/>
    </font>
    <font>
      <sz val="8"/>
      <name val="Tahoma"/>
      <family val="2"/>
    </font>
    <font>
      <b/>
      <sz val="12"/>
      <name val="Arial"/>
      <family val="2"/>
    </font>
    <font>
      <sz val="9"/>
      <name val="Arial"/>
      <family val="2"/>
    </font>
    <font>
      <b/>
      <i/>
      <sz val="12"/>
      <name val="Arial"/>
      <family val="2"/>
    </font>
    <font>
      <i/>
      <sz val="12"/>
      <name val="Arial"/>
      <family val="2"/>
    </font>
    <font>
      <b/>
      <i/>
      <sz val="11"/>
      <name val="Arial"/>
      <family val="2"/>
    </font>
    <font>
      <b/>
      <sz val="12"/>
      <color indexed="10"/>
      <name val="Arial"/>
      <family val="2"/>
    </font>
    <font>
      <b/>
      <u val="single"/>
      <sz val="12"/>
      <color indexed="10"/>
      <name val="Arial"/>
      <family val="2"/>
    </font>
    <font>
      <sz val="12"/>
      <name val="Arial"/>
      <family val="2"/>
    </font>
    <font>
      <b/>
      <u val="single"/>
      <sz val="9"/>
      <name val="Arial"/>
      <family val="2"/>
    </font>
    <font>
      <u val="single"/>
      <sz val="9"/>
      <name val="Arial"/>
      <family val="2"/>
    </font>
    <font>
      <u val="single"/>
      <sz val="9"/>
      <color indexed="12"/>
      <name val="Arial"/>
      <family val="2"/>
    </font>
    <font>
      <i/>
      <u val="single"/>
      <sz val="9"/>
      <color indexed="12"/>
      <name val="Arial"/>
      <family val="2"/>
    </font>
    <font>
      <b/>
      <sz val="9"/>
      <name val="Tahoma"/>
      <family val="2"/>
    </font>
    <font>
      <sz val="9"/>
      <name val="Tahoma"/>
      <family val="2"/>
    </font>
    <font>
      <b/>
      <sz val="12"/>
      <color indexed="8"/>
      <name val="Calibri"/>
      <family val="2"/>
    </font>
    <font>
      <u val="single"/>
      <sz val="11"/>
      <color indexed="8"/>
      <name val="Calibri"/>
      <family val="2"/>
    </font>
    <font>
      <b/>
      <sz val="11"/>
      <color indexed="8"/>
      <name val="Calibri"/>
      <family val="2"/>
    </font>
    <font>
      <sz val="10"/>
      <color indexed="8"/>
      <name val="Calibri"/>
      <family val="2"/>
    </font>
    <font>
      <i/>
      <sz val="10"/>
      <color indexed="8"/>
      <name val="Calibri"/>
      <family val="2"/>
    </font>
    <font>
      <b/>
      <sz val="10"/>
      <color indexed="8"/>
      <name val="Arial"/>
      <family val="2"/>
    </font>
    <font>
      <b/>
      <i/>
      <sz val="10"/>
      <color indexed="10"/>
      <name val="Arial"/>
      <family val="2"/>
    </font>
    <font>
      <i/>
      <sz val="11"/>
      <name val="Arial"/>
      <family val="2"/>
    </font>
    <font>
      <b/>
      <i/>
      <sz val="12"/>
      <color indexed="10"/>
      <name val="Arial"/>
      <family val="2"/>
    </font>
    <font>
      <sz val="11"/>
      <color indexed="8"/>
      <name val="Arial"/>
      <family val="2"/>
    </font>
    <font>
      <sz val="9"/>
      <color indexed="8"/>
      <name val="Arial"/>
      <family val="2"/>
    </font>
    <font>
      <sz val="10"/>
      <color indexed="8"/>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sz val="14"/>
      <color indexed="8"/>
      <name val="Arial"/>
      <family val="2"/>
    </font>
    <font>
      <b/>
      <sz val="9"/>
      <color indexed="8"/>
      <name val="Arial Narrow"/>
      <family val="2"/>
    </font>
    <font>
      <b/>
      <sz val="14"/>
      <color indexed="8"/>
      <name val="Calibri"/>
      <family val="2"/>
    </font>
    <font>
      <b/>
      <sz val="10"/>
      <color indexed="8"/>
      <name val="Calibri"/>
      <family val="2"/>
    </font>
    <font>
      <u val="single"/>
      <sz val="12"/>
      <color indexed="8"/>
      <name val="Calibri"/>
      <family val="2"/>
    </font>
    <font>
      <sz val="12"/>
      <name val="Calibri"/>
      <family val="2"/>
    </font>
    <font>
      <b/>
      <sz val="12"/>
      <color indexed="17"/>
      <name val="Calibri"/>
      <family val="2"/>
    </font>
    <font>
      <sz val="12"/>
      <color indexed="17"/>
      <name val="Calibri"/>
      <family val="2"/>
    </font>
    <font>
      <sz val="10"/>
      <name val="Calibri"/>
      <family val="2"/>
    </font>
    <font>
      <u val="single"/>
      <sz val="7"/>
      <color indexed="12"/>
      <name val="Arial"/>
      <family val="2"/>
    </font>
    <font>
      <b/>
      <sz val="16"/>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4"/>
      <color theme="1"/>
      <name val="Arial"/>
      <family val="2"/>
    </font>
    <font>
      <b/>
      <sz val="9"/>
      <color theme="1"/>
      <name val="Arial Narrow"/>
      <family val="2"/>
    </font>
    <font>
      <u val="single"/>
      <sz val="11"/>
      <color theme="1"/>
      <name val="Calibri"/>
      <family val="2"/>
    </font>
    <font>
      <b/>
      <sz val="11"/>
      <color theme="1"/>
      <name val="Calibri"/>
      <family val="2"/>
    </font>
    <font>
      <sz val="10"/>
      <color theme="1"/>
      <name val="Calibri"/>
      <family val="2"/>
    </font>
    <font>
      <b/>
      <sz val="14"/>
      <color theme="1"/>
      <name val="Calibri"/>
      <family val="2"/>
    </font>
    <font>
      <b/>
      <sz val="10"/>
      <color theme="1"/>
      <name val="Calibri"/>
      <family val="2"/>
    </font>
    <font>
      <u val="single"/>
      <sz val="12"/>
      <color theme="1"/>
      <name val="Calibri"/>
      <family val="2"/>
    </font>
    <font>
      <b/>
      <sz val="12"/>
      <color rgb="FF006100"/>
      <name val="Calibri"/>
      <family val="2"/>
    </font>
    <font>
      <sz val="12"/>
      <color rgb="FF006100"/>
      <name val="Calibri"/>
      <family val="2"/>
    </font>
    <font>
      <b/>
      <sz val="10"/>
      <color theme="1"/>
      <name val="Arial"/>
      <family val="2"/>
    </font>
    <font>
      <u val="single"/>
      <sz val="7"/>
      <color theme="10"/>
      <name val="Arial"/>
      <family val="2"/>
    </font>
    <font>
      <b/>
      <sz val="16"/>
      <color theme="1"/>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2"/>
        <bgColor indexed="64"/>
      </patternFill>
    </fill>
    <fill>
      <patternFill patternType="solid">
        <fgColor theme="0" tint="-0.24997000396251678"/>
        <bgColor indexed="64"/>
      </patternFill>
    </fill>
    <fill>
      <patternFill patternType="solid">
        <fgColor indexed="26"/>
        <bgColor indexed="64"/>
      </patternFill>
    </fill>
    <fill>
      <patternFill patternType="solid">
        <fgColor rgb="FFCCFFCC"/>
        <bgColor indexed="64"/>
      </patternFill>
    </fill>
    <fill>
      <patternFill patternType="solid">
        <fgColor rgb="FFCCFFCC"/>
        <bgColor indexed="64"/>
      </patternFill>
    </fill>
    <fill>
      <patternFill patternType="solid">
        <fgColor theme="0" tint="-0.1499900072813034"/>
        <bgColor indexed="64"/>
      </pattern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patternFill patternType="solid">
        <fgColor indexed="9"/>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top style="thin"/>
      <bottom/>
    </border>
    <border>
      <left style="thin"/>
      <right style="thin"/>
      <top style="thin"/>
      <bottom style="thin"/>
    </border>
    <border>
      <left/>
      <right/>
      <top/>
      <bottom style="medium"/>
    </border>
    <border>
      <left/>
      <right/>
      <top/>
      <bottom style="thin"/>
    </border>
    <border>
      <left/>
      <right/>
      <top style="thin"/>
      <bottom style="thin"/>
    </border>
    <border>
      <left/>
      <right style="double"/>
      <top style="thin"/>
      <bottom style="thin"/>
    </border>
    <border>
      <left/>
      <right style="double"/>
      <top/>
      <bottom style="thin"/>
    </border>
    <border>
      <left style="double"/>
      <right style="thin"/>
      <top style="thin"/>
      <bottom style="thin"/>
    </border>
    <border>
      <left style="thin"/>
      <right style="double"/>
      <top style="thin"/>
      <bottom style="thin"/>
    </border>
    <border>
      <left style="thin"/>
      <right style="thin"/>
      <top/>
      <bottom style="thin"/>
    </border>
    <border>
      <left style="double"/>
      <right/>
      <top style="thin"/>
      <bottom style="thin"/>
    </border>
    <border>
      <left style="thin"/>
      <right style="double"/>
      <top style="thin"/>
      <bottom style="dotted"/>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color rgb="FF000000"/>
      </right>
      <top style="medium"/>
      <bottom style="medium"/>
    </border>
    <border>
      <left/>
      <right style="medium">
        <color rgb="FF000000"/>
      </right>
      <top style="medium"/>
      <bottom style="medium"/>
    </border>
    <border>
      <left/>
      <right style="medium"/>
      <top style="medium"/>
      <bottom style="medium"/>
    </border>
    <border>
      <left style="medium"/>
      <right/>
      <top style="medium"/>
      <bottom style="medium"/>
    </border>
    <border>
      <left style="thin"/>
      <right/>
      <top/>
      <bottom style="thin"/>
    </border>
    <border>
      <left style="thin"/>
      <right style="thin"/>
      <top style="thin"/>
      <bottom/>
    </border>
    <border>
      <left style="thin"/>
      <right/>
      <top style="thin"/>
      <bottom/>
    </border>
    <border>
      <left/>
      <right style="thin"/>
      <top style="thin"/>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medium">
        <color rgb="FF000000"/>
      </left>
      <right>
        <color indexed="63"/>
      </right>
      <top>
        <color indexed="63"/>
      </top>
      <bottom style="thin"/>
    </border>
    <border>
      <left>
        <color indexed="63"/>
      </left>
      <right style="medium">
        <color rgb="FF000000"/>
      </right>
      <top>
        <color indexed="63"/>
      </top>
      <bottom style="thin"/>
    </border>
    <border>
      <left style="medium">
        <color rgb="FF000000"/>
      </left>
      <right/>
      <top/>
      <bottom style="medium">
        <color rgb="FF000000"/>
      </bottom>
    </border>
    <border>
      <left/>
      <right style="medium">
        <color rgb="FF000000"/>
      </right>
      <top/>
      <bottom/>
    </border>
    <border>
      <left style="medium">
        <color rgb="FF000000"/>
      </left>
      <right style="medium">
        <color rgb="FF000000"/>
      </right>
      <top style="medium">
        <color rgb="FF000000"/>
      </top>
      <bottom/>
    </border>
    <border>
      <left style="medium"/>
      <right/>
      <top style="medium"/>
      <bottom/>
    </border>
    <border>
      <left/>
      <right/>
      <top style="medium"/>
      <bottom/>
    </border>
    <border>
      <left style="medium"/>
      <right/>
      <top>
        <color indexed="63"/>
      </top>
      <bottom style="medium"/>
    </border>
    <border>
      <left/>
      <right style="medium"/>
      <top>
        <color indexed="63"/>
      </top>
      <bottom style="mediu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double"/>
      <right/>
      <top/>
      <bottom/>
    </border>
    <border>
      <left/>
      <right style="double"/>
      <top/>
      <bottom/>
    </border>
    <border>
      <left/>
      <right/>
      <top style="thin"/>
      <bottom style="double"/>
    </border>
    <border>
      <left/>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thin"/>
      <top>
        <color indexed="63"/>
      </top>
      <bottom>
        <color indexed="63"/>
      </bottom>
    </border>
    <border>
      <left style="medium"/>
      <right style="medium"/>
      <top style="medium"/>
      <bottom>
        <color indexed="63"/>
      </bottom>
    </border>
    <border>
      <left style="medium"/>
      <right style="medium"/>
      <top/>
      <bottom/>
    </border>
    <border>
      <left style="medium"/>
      <right style="medium"/>
      <top/>
      <bottom style="medium"/>
    </border>
    <border>
      <left style="double"/>
      <right/>
      <top style="double"/>
      <bottom>
        <color indexed="63"/>
      </bottom>
    </border>
    <border>
      <left/>
      <right/>
      <top style="double"/>
      <bottom>
        <color indexed="63"/>
      </bottom>
    </border>
    <border>
      <left/>
      <right style="double"/>
      <top style="double"/>
      <bottom>
        <color indexed="63"/>
      </bottom>
    </border>
    <border>
      <left style="double"/>
      <right style="thin"/>
      <top style="thin"/>
      <bottom/>
    </border>
    <border>
      <left style="double"/>
      <right style="thin"/>
      <top>
        <color indexed="63"/>
      </top>
      <bottom>
        <color indexed="63"/>
      </bottom>
    </border>
    <border>
      <left style="double"/>
      <right style="thin"/>
      <top/>
      <bottom style="thin"/>
    </border>
    <border>
      <left style="thin"/>
      <right/>
      <top>
        <color indexed="63"/>
      </top>
      <bottom>
        <color indexed="63"/>
      </bottom>
    </border>
    <border>
      <left/>
      <right style="thin"/>
      <top/>
      <bottom style="thin"/>
    </border>
    <border>
      <left style="double"/>
      <right/>
      <top/>
      <bottom style="double"/>
    </border>
    <border>
      <left/>
      <right/>
      <top/>
      <bottom style="double"/>
    </border>
    <border>
      <left/>
      <right style="double"/>
      <top/>
      <bottom style="double"/>
    </border>
    <border>
      <left style="double"/>
      <right/>
      <top style="double"/>
      <bottom style="double"/>
    </border>
    <border>
      <left/>
      <right/>
      <top style="double"/>
      <bottom style="double"/>
    </border>
    <border>
      <left style="double"/>
      <right/>
      <top/>
      <bottom style="thin"/>
    </border>
    <border>
      <left style="thin"/>
      <right/>
      <top style="double"/>
      <bottom style="thin"/>
    </border>
    <border>
      <left/>
      <right/>
      <top style="double"/>
      <bottom style="thin"/>
    </border>
    <border>
      <left style="double"/>
      <right/>
      <top style="thin"/>
      <bottom/>
    </border>
    <border>
      <left/>
      <right style="double"/>
      <top style="double"/>
      <bottom style="double"/>
    </border>
    <border>
      <left/>
      <right style="double"/>
      <top style="double"/>
      <bottom style="thin"/>
    </border>
    <border>
      <left style="double"/>
      <right/>
      <top style="double"/>
      <bottom style="thin"/>
    </border>
    <border>
      <left/>
      <right style="thin"/>
      <top style="double"/>
      <bottom style="thin"/>
    </border>
    <border>
      <left style="thin"/>
      <right style="thin"/>
      <top>
        <color indexed="63"/>
      </top>
      <bottom>
        <color indexed="63"/>
      </bottom>
    </border>
    <border>
      <left/>
      <right/>
      <top style="thin"/>
      <bottom style="dotted"/>
    </border>
    <border>
      <left style="thin"/>
      <right style="double"/>
      <top/>
      <bottom style="thin"/>
    </border>
    <border>
      <left style="double"/>
      <right/>
      <top style="thin"/>
      <bottom style="double"/>
    </border>
    <border>
      <left/>
      <right style="double"/>
      <top style="thin"/>
      <bottom style="double"/>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thin"/>
      <right style="double"/>
      <top style="thin"/>
      <bottom/>
    </border>
    <border>
      <left/>
      <right style="double"/>
      <top style="thin"/>
      <bottom/>
    </border>
    <border>
      <left/>
      <right style="thin"/>
      <top style="double"/>
      <bottom/>
    </border>
    <border>
      <left style="thin"/>
      <right style="double"/>
      <top>
        <color indexed="63"/>
      </top>
      <bottom>
        <color indexed="63"/>
      </bottom>
    </border>
    <border>
      <left style="thick"/>
      <right/>
      <top/>
      <bottom style="thin"/>
    </border>
    <border>
      <left/>
      <right/>
      <top style="thick"/>
      <bottom style="thin"/>
    </border>
    <border>
      <left/>
      <right style="thin"/>
      <top style="thick"/>
      <bottom style="thin"/>
    </border>
    <border>
      <left/>
      <right/>
      <top/>
      <bottom style="hair"/>
    </border>
    <border>
      <left/>
      <right/>
      <top style="hair"/>
      <bottom style="hair"/>
    </border>
    <border>
      <left/>
      <right style="thick"/>
      <top style="thick"/>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8"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05">
    <xf numFmtId="0" fontId="0" fillId="0" borderId="0" xfId="0" applyFont="1" applyAlignment="1">
      <alignment/>
    </xf>
    <xf numFmtId="0" fontId="0" fillId="0" borderId="0" xfId="0" applyAlignment="1">
      <alignment wrapText="1"/>
    </xf>
    <xf numFmtId="0" fontId="0" fillId="0" borderId="0" xfId="0" applyAlignment="1">
      <alignment horizontal="center"/>
    </xf>
    <xf numFmtId="0" fontId="4" fillId="0" borderId="0" xfId="0" applyFont="1" applyAlignment="1">
      <alignment horizontal="left" indent="1"/>
    </xf>
    <xf numFmtId="0" fontId="4" fillId="0" borderId="0" xfId="0" applyFont="1" applyAlignment="1">
      <alignment horizontal="center"/>
    </xf>
    <xf numFmtId="0" fontId="5" fillId="0" borderId="0" xfId="0" applyFont="1" applyAlignment="1">
      <alignment horizontal="center"/>
    </xf>
    <xf numFmtId="0" fontId="6" fillId="0" borderId="10" xfId="0" applyFont="1" applyBorder="1" applyAlignment="1">
      <alignment horizontal="left"/>
    </xf>
    <xf numFmtId="0" fontId="6" fillId="0" borderId="11" xfId="0" applyFont="1" applyBorder="1" applyAlignment="1">
      <alignment horizontal="right" indent="1"/>
    </xf>
    <xf numFmtId="0" fontId="7" fillId="0" borderId="12" xfId="0" applyFont="1" applyBorder="1" applyAlignment="1">
      <alignment horizontal="center" wrapText="1"/>
    </xf>
    <xf numFmtId="0" fontId="7" fillId="0" borderId="0" xfId="0" applyFont="1" applyBorder="1" applyAlignment="1">
      <alignment wrapText="1"/>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xf>
    <xf numFmtId="0" fontId="11" fillId="0" borderId="0" xfId="55" applyAlignment="1" applyProtection="1">
      <alignment horizontal="center"/>
      <protection/>
    </xf>
    <xf numFmtId="0" fontId="8" fillId="0" borderId="0" xfId="0" applyFont="1" applyAlignment="1">
      <alignment horizontal="left"/>
    </xf>
    <xf numFmtId="0" fontId="0" fillId="0" borderId="0" xfId="0" applyAlignment="1">
      <alignment horizontal="left"/>
    </xf>
    <xf numFmtId="20" fontId="8" fillId="0" borderId="0" xfId="0" applyNumberFormat="1" applyFont="1" applyAlignment="1">
      <alignment horizontal="left"/>
    </xf>
    <xf numFmtId="0" fontId="87" fillId="0" borderId="0" xfId="0" applyFont="1" applyBorder="1" applyAlignment="1">
      <alignment/>
    </xf>
    <xf numFmtId="0" fontId="9" fillId="0" borderId="13" xfId="0" applyFont="1" applyBorder="1" applyAlignment="1">
      <alignment horizontal="center" wrapText="1"/>
    </xf>
    <xf numFmtId="0" fontId="6" fillId="0" borderId="0" xfId="0" applyFont="1" applyBorder="1" applyAlignment="1">
      <alignment horizontal="right" indent="1"/>
    </xf>
    <xf numFmtId="0" fontId="9" fillId="0" borderId="0" xfId="0" applyFont="1" applyFill="1" applyBorder="1" applyAlignment="1">
      <alignment horizontal="center" vertical="top" wrapText="1"/>
    </xf>
    <xf numFmtId="0" fontId="0" fillId="0" borderId="0" xfId="0" applyFill="1" applyAlignment="1">
      <alignment/>
    </xf>
    <xf numFmtId="0" fontId="9" fillId="0" borderId="13" xfId="0" applyFont="1" applyBorder="1" applyAlignment="1">
      <alignment wrapText="1"/>
    </xf>
    <xf numFmtId="0" fontId="0" fillId="0" borderId="14" xfId="0" applyBorder="1" applyAlignment="1">
      <alignment/>
    </xf>
    <xf numFmtId="0" fontId="88" fillId="0" borderId="13" xfId="0" applyFont="1" applyBorder="1" applyAlignment="1">
      <alignment/>
    </xf>
    <xf numFmtId="0" fontId="8" fillId="0" borderId="15" xfId="0" applyFont="1" applyBorder="1" applyAlignment="1">
      <alignment horizontal="center"/>
    </xf>
    <xf numFmtId="0" fontId="0" fillId="0" borderId="15" xfId="0" applyBorder="1" applyAlignment="1">
      <alignment/>
    </xf>
    <xf numFmtId="0" fontId="89" fillId="0" borderId="0" xfId="0" applyFont="1" applyBorder="1" applyAlignment="1">
      <alignment/>
    </xf>
    <xf numFmtId="0" fontId="87" fillId="0" borderId="0" xfId="0" applyFont="1" applyAlignment="1">
      <alignment/>
    </xf>
    <xf numFmtId="0" fontId="7" fillId="0" borderId="0" xfId="0" applyFont="1" applyBorder="1" applyAlignment="1">
      <alignment horizontal="center" wrapText="1"/>
    </xf>
    <xf numFmtId="0" fontId="7" fillId="0" borderId="15" xfId="0" applyFont="1" applyBorder="1" applyAlignment="1">
      <alignment horizontal="center" wrapText="1"/>
    </xf>
    <xf numFmtId="0" fontId="6" fillId="0" borderId="13" xfId="0" applyFont="1" applyBorder="1" applyAlignment="1">
      <alignment horizontal="center" wrapText="1"/>
    </xf>
    <xf numFmtId="9" fontId="0" fillId="0" borderId="0" xfId="0" applyNumberFormat="1" applyAlignment="1">
      <alignment/>
    </xf>
    <xf numFmtId="0" fontId="0" fillId="0" borderId="13" xfId="0" applyBorder="1" applyAlignment="1">
      <alignment wrapText="1"/>
    </xf>
    <xf numFmtId="0" fontId="0" fillId="33" borderId="0" xfId="0" applyFill="1" applyAlignment="1">
      <alignment/>
    </xf>
    <xf numFmtId="165" fontId="0" fillId="0" borderId="0" xfId="45" applyNumberFormat="1" applyFont="1" applyAlignment="1">
      <alignment/>
    </xf>
    <xf numFmtId="166" fontId="0" fillId="0" borderId="0" xfId="45" applyNumberFormat="1" applyFont="1" applyAlignment="1">
      <alignment/>
    </xf>
    <xf numFmtId="1" fontId="0" fillId="0" borderId="0" xfId="0" applyNumberFormat="1" applyAlignment="1">
      <alignment/>
    </xf>
    <xf numFmtId="0" fontId="0" fillId="0" borderId="0" xfId="0" applyAlignment="1" applyProtection="1">
      <alignment/>
      <protection locked="0"/>
    </xf>
    <xf numFmtId="6" fontId="0" fillId="0" borderId="0" xfId="0" applyNumberFormat="1" applyAlignment="1">
      <alignment/>
    </xf>
    <xf numFmtId="0" fontId="0" fillId="0" borderId="0" xfId="0" applyAlignment="1" applyProtection="1">
      <alignment/>
      <protection/>
    </xf>
    <xf numFmtId="0" fontId="3" fillId="0" borderId="0" xfId="0" applyFont="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horizontal="left" indent="1"/>
      <protection/>
    </xf>
    <xf numFmtId="0" fontId="0" fillId="0" borderId="14" xfId="0" applyBorder="1" applyAlignment="1" applyProtection="1">
      <alignment/>
      <protection/>
    </xf>
    <xf numFmtId="0" fontId="5" fillId="0" borderId="0" xfId="0" applyFont="1" applyAlignment="1" applyProtection="1">
      <alignment horizontal="center"/>
      <protection/>
    </xf>
    <xf numFmtId="0" fontId="6" fillId="0" borderId="10" xfId="0" applyFont="1" applyBorder="1" applyAlignment="1" applyProtection="1">
      <alignment horizontal="left"/>
      <protection/>
    </xf>
    <xf numFmtId="0" fontId="6" fillId="0" borderId="11" xfId="0" applyFont="1" applyBorder="1" applyAlignment="1" applyProtection="1">
      <alignment horizontal="right" indent="1"/>
      <protection/>
    </xf>
    <xf numFmtId="0" fontId="0" fillId="0" borderId="0" xfId="0" applyBorder="1" applyAlignment="1" applyProtection="1">
      <alignment/>
      <protection/>
    </xf>
    <xf numFmtId="0" fontId="88" fillId="0" borderId="13" xfId="0" applyFont="1" applyBorder="1" applyAlignment="1" applyProtection="1">
      <alignment/>
      <protection/>
    </xf>
    <xf numFmtId="0" fontId="9" fillId="0" borderId="11" xfId="0" applyFont="1" applyBorder="1" applyAlignment="1" applyProtection="1">
      <alignment horizontal="center" wrapText="1"/>
      <protection/>
    </xf>
    <xf numFmtId="0" fontId="9" fillId="0" borderId="13" xfId="0" applyFont="1" applyBorder="1" applyAlignment="1" applyProtection="1">
      <alignment wrapText="1"/>
      <protection/>
    </xf>
    <xf numFmtId="0" fontId="9" fillId="0" borderId="13" xfId="0" applyFont="1" applyBorder="1" applyAlignment="1" applyProtection="1">
      <alignment horizontal="center"/>
      <protection/>
    </xf>
    <xf numFmtId="0" fontId="9" fillId="0" borderId="13" xfId="0" applyFont="1" applyBorder="1" applyAlignment="1" applyProtection="1">
      <alignment horizontal="center" wrapText="1"/>
      <protection/>
    </xf>
    <xf numFmtId="0" fontId="9" fillId="34" borderId="13" xfId="0" applyFont="1" applyFill="1" applyBorder="1" applyAlignment="1" applyProtection="1">
      <alignment horizontal="center" vertical="top" wrapText="1"/>
      <protection/>
    </xf>
    <xf numFmtId="0" fontId="10" fillId="0" borderId="0" xfId="0" applyFont="1" applyBorder="1" applyAlignment="1" applyProtection="1">
      <alignment horizontal="left"/>
      <protection/>
    </xf>
    <xf numFmtId="0" fontId="10" fillId="0" borderId="0" xfId="0" applyFont="1" applyBorder="1" applyAlignment="1" applyProtection="1">
      <alignment/>
      <protection/>
    </xf>
    <xf numFmtId="0" fontId="87" fillId="0" borderId="0" xfId="0" applyFont="1" applyBorder="1" applyAlignment="1" applyProtection="1">
      <alignment/>
      <protection/>
    </xf>
    <xf numFmtId="0" fontId="90" fillId="35" borderId="16" xfId="0" applyFont="1" applyFill="1" applyBorder="1" applyAlignment="1" applyProtection="1">
      <alignment/>
      <protection/>
    </xf>
    <xf numFmtId="0" fontId="90" fillId="35" borderId="11" xfId="0" applyFont="1" applyFill="1" applyBorder="1" applyAlignment="1" applyProtection="1">
      <alignment/>
      <protection/>
    </xf>
    <xf numFmtId="0" fontId="0" fillId="0" borderId="0" xfId="0" applyAlignment="1" applyProtection="1">
      <alignment wrapText="1"/>
      <protection/>
    </xf>
    <xf numFmtId="0" fontId="12" fillId="0" borderId="0" xfId="0" applyFont="1" applyAlignment="1" applyProtection="1">
      <alignment/>
      <protection/>
    </xf>
    <xf numFmtId="0" fontId="13" fillId="0" borderId="0" xfId="0" applyFont="1" applyAlignment="1" applyProtection="1">
      <alignment/>
      <protection/>
    </xf>
    <xf numFmtId="0" fontId="0" fillId="5" borderId="13" xfId="0" applyFill="1" applyBorder="1" applyAlignment="1">
      <alignment wrapText="1"/>
    </xf>
    <xf numFmtId="166" fontId="0" fillId="5" borderId="13" xfId="45" applyNumberFormat="1" applyFont="1" applyFill="1" applyBorder="1" applyAlignment="1">
      <alignment wrapText="1"/>
    </xf>
    <xf numFmtId="0" fontId="90" fillId="5" borderId="13" xfId="0" applyFont="1" applyFill="1" applyBorder="1" applyAlignment="1">
      <alignment horizontal="center" wrapText="1"/>
    </xf>
    <xf numFmtId="0" fontId="6" fillId="0" borderId="13" xfId="59" applyFont="1" applyBorder="1" applyAlignment="1">
      <alignment horizontal="right" vertical="center" wrapText="1"/>
      <protection/>
    </xf>
    <xf numFmtId="0" fontId="17" fillId="0" borderId="17" xfId="59" applyNumberFormat="1" applyFont="1" applyFill="1" applyBorder="1" applyAlignment="1" applyProtection="1">
      <alignment horizontal="center" vertical="center" wrapText="1"/>
      <protection/>
    </xf>
    <xf numFmtId="0" fontId="17" fillId="0" borderId="18" xfId="59" applyNumberFormat="1" applyFont="1" applyFill="1" applyBorder="1" applyAlignment="1" applyProtection="1">
      <alignment horizontal="center" vertical="center" wrapText="1"/>
      <protection/>
    </xf>
    <xf numFmtId="0" fontId="6" fillId="0" borderId="19" xfId="59" applyFont="1" applyBorder="1" applyAlignment="1">
      <alignment horizontal="left" vertical="center" wrapText="1"/>
      <protection/>
    </xf>
    <xf numFmtId="175" fontId="17" fillId="36" borderId="20" xfId="59" applyNumberFormat="1" applyFont="1" applyFill="1" applyBorder="1" applyAlignment="1" applyProtection="1">
      <alignment horizontal="center" vertical="center"/>
      <protection locked="0"/>
    </xf>
    <xf numFmtId="0" fontId="6" fillId="0" borderId="19" xfId="59" applyFont="1" applyBorder="1" applyAlignment="1">
      <alignment horizontal="left" vertical="center"/>
      <protection/>
    </xf>
    <xf numFmtId="0" fontId="6" fillId="0" borderId="13" xfId="59" applyFont="1" applyBorder="1" applyAlignment="1">
      <alignment horizontal="right" vertical="center"/>
      <protection/>
    </xf>
    <xf numFmtId="0" fontId="17" fillId="36" borderId="20" xfId="59" applyNumberFormat="1" applyFont="1" applyFill="1" applyBorder="1" applyAlignment="1" applyProtection="1">
      <alignment horizontal="center" vertical="center"/>
      <protection locked="0"/>
    </xf>
    <xf numFmtId="0" fontId="20" fillId="0" borderId="21" xfId="59" applyFont="1" applyBorder="1" applyAlignment="1">
      <alignment horizontal="center" vertical="center" wrapText="1"/>
      <protection/>
    </xf>
    <xf numFmtId="175" fontId="17" fillId="36" borderId="13" xfId="59" applyNumberFormat="1" applyFont="1" applyFill="1" applyBorder="1" applyAlignment="1" applyProtection="1">
      <alignment horizontal="center" vertical="center" wrapText="1"/>
      <protection locked="0"/>
    </xf>
    <xf numFmtId="3" fontId="17" fillId="36" borderId="13" xfId="59" applyNumberFormat="1" applyFont="1" applyFill="1" applyBorder="1" applyAlignment="1" applyProtection="1">
      <alignment horizontal="center" vertical="center" wrapText="1"/>
      <protection locked="0"/>
    </xf>
    <xf numFmtId="10" fontId="17" fillId="36" borderId="20" xfId="59" applyNumberFormat="1" applyFont="1" applyFill="1" applyBorder="1" applyAlignment="1" applyProtection="1">
      <alignment horizontal="center" vertical="center" wrapText="1"/>
      <protection locked="0"/>
    </xf>
    <xf numFmtId="3" fontId="17" fillId="36" borderId="20" xfId="59" applyNumberFormat="1" applyFont="1" applyFill="1" applyBorder="1" applyAlignment="1" applyProtection="1">
      <alignment horizontal="center" vertical="center" wrapText="1"/>
      <protection locked="0"/>
    </xf>
    <xf numFmtId="3" fontId="8" fillId="36" borderId="20" xfId="59" applyNumberFormat="1" applyFill="1" applyBorder="1" applyAlignment="1" applyProtection="1">
      <alignment horizontal="center" vertical="center"/>
      <protection locked="0"/>
    </xf>
    <xf numFmtId="0" fontId="17" fillId="0" borderId="15" xfId="0" applyFont="1" applyBorder="1" applyAlignment="1">
      <alignment horizontal="right" vertical="center" indent="1"/>
    </xf>
    <xf numFmtId="38" fontId="17" fillId="36" borderId="21" xfId="0" applyNumberFormat="1" applyFont="1" applyFill="1" applyBorder="1" applyAlignment="1" applyProtection="1">
      <alignment horizontal="center" vertical="center"/>
      <protection locked="0"/>
    </xf>
    <xf numFmtId="0" fontId="17" fillId="0" borderId="16" xfId="0" applyFont="1" applyBorder="1" applyAlignment="1">
      <alignment horizontal="right" vertical="center" indent="1"/>
    </xf>
    <xf numFmtId="38" fontId="17" fillId="36" borderId="13" xfId="0" applyNumberFormat="1" applyFont="1" applyFill="1" applyBorder="1" applyAlignment="1" applyProtection="1">
      <alignment horizontal="center" vertical="center"/>
      <protection locked="0"/>
    </xf>
    <xf numFmtId="0" fontId="17" fillId="36" borderId="13" xfId="0" applyNumberFormat="1" applyFont="1" applyFill="1" applyBorder="1" applyAlignment="1" applyProtection="1">
      <alignment horizontal="center" vertical="center" wrapText="1"/>
      <protection locked="0"/>
    </xf>
    <xf numFmtId="0" fontId="17" fillId="0" borderId="22" xfId="59" applyFont="1" applyBorder="1" applyAlignment="1">
      <alignment horizontal="left" vertical="center" wrapText="1" indent="2"/>
      <protection/>
    </xf>
    <xf numFmtId="6" fontId="17" fillId="36" borderId="13" xfId="59" applyNumberFormat="1" applyFont="1" applyFill="1" applyBorder="1" applyAlignment="1" applyProtection="1">
      <alignment horizontal="center" vertical="center" wrapText="1"/>
      <protection locked="0"/>
    </xf>
    <xf numFmtId="175" fontId="17" fillId="0" borderId="10" xfId="59" applyNumberFormat="1" applyFont="1" applyFill="1" applyBorder="1" applyAlignment="1">
      <alignment horizontal="right" vertical="center" wrapText="1" indent="1"/>
      <protection/>
    </xf>
    <xf numFmtId="175" fontId="17" fillId="36" borderId="23" xfId="59" applyNumberFormat="1" applyFont="1" applyFill="1" applyBorder="1" applyAlignment="1" applyProtection="1">
      <alignment vertical="center" wrapText="1"/>
      <protection locked="0"/>
    </xf>
    <xf numFmtId="0" fontId="17" fillId="0" borderId="19" xfId="0" applyFont="1" applyBorder="1" applyAlignment="1">
      <alignment horizontal="left" vertical="center" indent="1"/>
    </xf>
    <xf numFmtId="0" fontId="17" fillId="0" borderId="0" xfId="0" applyFont="1" applyBorder="1" applyAlignment="1">
      <alignment horizontal="right" vertical="center" indent="1"/>
    </xf>
    <xf numFmtId="0" fontId="17" fillId="36" borderId="13" xfId="0" applyNumberFormat="1" applyFont="1" applyFill="1" applyBorder="1" applyAlignment="1" applyProtection="1">
      <alignment horizontal="left" vertical="center" shrinkToFit="1"/>
      <protection locked="0"/>
    </xf>
    <xf numFmtId="0" fontId="17" fillId="0" borderId="13" xfId="0" applyFont="1" applyBorder="1" applyAlignment="1">
      <alignment horizontal="right" vertical="center" indent="1"/>
    </xf>
    <xf numFmtId="175" fontId="17" fillId="36" borderId="13" xfId="59" applyNumberFormat="1" applyFont="1" applyFill="1" applyBorder="1" applyAlignment="1" applyProtection="1">
      <alignment horizontal="center" vertical="center"/>
      <protection locked="0"/>
    </xf>
    <xf numFmtId="0" fontId="17" fillId="0" borderId="19" xfId="0" applyFont="1" applyBorder="1" applyAlignment="1">
      <alignment horizontal="left" vertical="center"/>
    </xf>
    <xf numFmtId="175" fontId="17" fillId="36" borderId="20" xfId="0" applyNumberFormat="1" applyFont="1" applyFill="1" applyBorder="1" applyAlignment="1" applyProtection="1">
      <alignment vertical="center" shrinkToFit="1"/>
      <protection locked="0"/>
    </xf>
    <xf numFmtId="166" fontId="0" fillId="5" borderId="13" xfId="45" applyNumberFormat="1" applyFont="1" applyFill="1" applyBorder="1" applyAlignment="1">
      <alignment wrapText="1"/>
    </xf>
    <xf numFmtId="166" fontId="0" fillId="5" borderId="13" xfId="45" applyNumberFormat="1" applyFont="1" applyFill="1" applyBorder="1" applyAlignment="1">
      <alignment horizontal="right" wrapText="1"/>
    </xf>
    <xf numFmtId="0" fontId="0" fillId="0" borderId="0" xfId="0" applyFont="1" applyAlignment="1">
      <alignment/>
    </xf>
    <xf numFmtId="0" fontId="91" fillId="0" borderId="0" xfId="0" applyFont="1" applyAlignment="1">
      <alignment vertical="center"/>
    </xf>
    <xf numFmtId="0" fontId="91" fillId="0" borderId="0" xfId="0" applyFont="1" applyAlignment="1">
      <alignment horizontal="left" vertical="center" indent="8"/>
    </xf>
    <xf numFmtId="0" fontId="69" fillId="0" borderId="0" xfId="0" applyFont="1" applyAlignment="1">
      <alignment/>
    </xf>
    <xf numFmtId="0" fontId="69" fillId="0" borderId="0" xfId="0" applyFont="1" applyAlignment="1">
      <alignment vertical="center"/>
    </xf>
    <xf numFmtId="0" fontId="85" fillId="0" borderId="0" xfId="0" applyFont="1" applyFill="1" applyAlignment="1">
      <alignment horizontal="center"/>
    </xf>
    <xf numFmtId="0" fontId="0" fillId="0" borderId="0" xfId="0" applyFont="1" applyAlignment="1">
      <alignment wrapText="1"/>
    </xf>
    <xf numFmtId="0" fontId="91" fillId="0" borderId="0" xfId="0" applyFont="1" applyAlignment="1">
      <alignment vertical="center" wrapText="1"/>
    </xf>
    <xf numFmtId="0" fontId="91" fillId="0" borderId="24" xfId="0" applyFont="1" applyBorder="1" applyAlignment="1">
      <alignment horizontal="left" vertical="center" wrapText="1" indent="2"/>
    </xf>
    <xf numFmtId="0" fontId="0" fillId="0" borderId="0" xfId="0" applyFont="1" applyAlignment="1">
      <alignment vertical="center"/>
    </xf>
    <xf numFmtId="0" fontId="91" fillId="0" borderId="0" xfId="0" applyFont="1" applyBorder="1" applyAlignment="1">
      <alignment horizontal="left" vertical="center" wrapText="1" indent="3"/>
    </xf>
    <xf numFmtId="0" fontId="91" fillId="0" borderId="0" xfId="0" applyFont="1" applyBorder="1" applyAlignment="1">
      <alignment vertical="top" wrapText="1"/>
    </xf>
    <xf numFmtId="0" fontId="91" fillId="0" borderId="0" xfId="0" applyFont="1" applyBorder="1" applyAlignment="1">
      <alignment vertical="center" wrapText="1"/>
    </xf>
    <xf numFmtId="0" fontId="91" fillId="0" borderId="24" xfId="0" applyFont="1" applyBorder="1" applyAlignment="1">
      <alignment vertical="center" wrapText="1"/>
    </xf>
    <xf numFmtId="0" fontId="91" fillId="0" borderId="0" xfId="0" applyFont="1" applyAlignment="1">
      <alignment horizontal="left" vertical="center" indent="5"/>
    </xf>
    <xf numFmtId="0" fontId="91" fillId="0" borderId="0" xfId="0" applyFont="1" applyAlignment="1">
      <alignment horizontal="center" vertical="center"/>
    </xf>
    <xf numFmtId="0" fontId="92" fillId="0" borderId="0" xfId="0" applyFont="1" applyAlignment="1">
      <alignment horizontal="left" vertical="center" indent="8"/>
    </xf>
    <xf numFmtId="0" fontId="93" fillId="0" borderId="0" xfId="0" applyFont="1" applyAlignment="1">
      <alignment vertical="center"/>
    </xf>
    <xf numFmtId="0" fontId="69" fillId="32" borderId="0" xfId="0" applyFont="1" applyFill="1" applyAlignment="1">
      <alignment/>
    </xf>
    <xf numFmtId="0" fontId="69" fillId="32" borderId="0" xfId="0" applyFont="1" applyFill="1" applyAlignment="1">
      <alignment vertical="center"/>
    </xf>
    <xf numFmtId="0" fontId="94" fillId="32" borderId="0" xfId="0" applyFont="1" applyFill="1" applyAlignment="1">
      <alignment/>
    </xf>
    <xf numFmtId="0" fontId="69" fillId="32" borderId="0" xfId="0" applyFont="1" applyFill="1" applyAlignment="1">
      <alignment horizontal="center" vertical="top"/>
    </xf>
    <xf numFmtId="0" fontId="69" fillId="32" borderId="0" xfId="0" applyFont="1" applyFill="1" applyAlignment="1">
      <alignment/>
    </xf>
    <xf numFmtId="0" fontId="69" fillId="32" borderId="0" xfId="0" applyFont="1" applyFill="1" applyAlignment="1">
      <alignment horizontal="center" vertical="center"/>
    </xf>
    <xf numFmtId="0" fontId="69" fillId="32" borderId="14" xfId="0" applyFont="1" applyFill="1" applyBorder="1" applyAlignment="1">
      <alignment/>
    </xf>
    <xf numFmtId="0" fontId="85" fillId="0" borderId="0" xfId="0" applyFont="1" applyFill="1" applyAlignment="1">
      <alignment/>
    </xf>
    <xf numFmtId="0" fontId="93" fillId="37" borderId="25" xfId="0" applyFont="1" applyFill="1" applyBorder="1" applyAlignment="1">
      <alignment vertical="center" wrapText="1"/>
    </xf>
    <xf numFmtId="0" fontId="93" fillId="37" borderId="26" xfId="0" applyFont="1" applyFill="1" applyBorder="1" applyAlignment="1">
      <alignment horizontal="center" vertical="center" wrapText="1"/>
    </xf>
    <xf numFmtId="0" fontId="91" fillId="0" borderId="13" xfId="0" applyFont="1" applyBorder="1" applyAlignment="1">
      <alignment vertical="top" wrapText="1"/>
    </xf>
    <xf numFmtId="0" fontId="93" fillId="37" borderId="27" xfId="0" applyFont="1" applyFill="1" applyBorder="1" applyAlignment="1">
      <alignment vertical="center" wrapText="1"/>
    </xf>
    <xf numFmtId="0" fontId="93" fillId="37" borderId="28" xfId="0" applyFont="1" applyFill="1" applyBorder="1" applyAlignment="1">
      <alignment horizontal="center" vertical="center" wrapText="1"/>
    </xf>
    <xf numFmtId="0" fontId="93" fillId="37" borderId="29" xfId="0" applyFont="1" applyFill="1" applyBorder="1" applyAlignment="1">
      <alignment horizontal="center" vertical="center" wrapText="1"/>
    </xf>
    <xf numFmtId="0" fontId="91" fillId="0" borderId="21" xfId="0" applyFont="1" applyBorder="1" applyAlignment="1">
      <alignment vertical="top" wrapText="1"/>
    </xf>
    <xf numFmtId="0" fontId="93" fillId="37" borderId="30" xfId="0" applyFont="1" applyFill="1" applyBorder="1" applyAlignment="1">
      <alignment vertical="center" wrapText="1"/>
    </xf>
    <xf numFmtId="0" fontId="93" fillId="37" borderId="31" xfId="0" applyFont="1" applyFill="1" applyBorder="1" applyAlignment="1">
      <alignment horizontal="center" vertical="center" wrapText="1"/>
    </xf>
    <xf numFmtId="0" fontId="93" fillId="37" borderId="32" xfId="0" applyFont="1" applyFill="1" applyBorder="1" applyAlignment="1">
      <alignment horizontal="center" vertical="center" wrapText="1"/>
    </xf>
    <xf numFmtId="0" fontId="93" fillId="37" borderId="33" xfId="0" applyFont="1" applyFill="1" applyBorder="1" applyAlignment="1">
      <alignment vertical="center" wrapText="1"/>
    </xf>
    <xf numFmtId="0" fontId="91" fillId="0" borderId="34" xfId="0" applyFont="1" applyBorder="1" applyAlignment="1">
      <alignment horizontal="left" vertical="center" wrapText="1"/>
    </xf>
    <xf numFmtId="0" fontId="91" fillId="0" borderId="10" xfId="0" applyFont="1" applyBorder="1" applyAlignment="1">
      <alignment horizontal="left" vertical="center" wrapText="1"/>
    </xf>
    <xf numFmtId="0" fontId="91" fillId="0" borderId="35" xfId="0" applyFont="1" applyBorder="1" applyAlignment="1">
      <alignment horizontal="left" vertical="top" wrapText="1"/>
    </xf>
    <xf numFmtId="0" fontId="85" fillId="0" borderId="0" xfId="0" applyFont="1" applyFill="1" applyBorder="1" applyAlignment="1">
      <alignment vertical="center"/>
    </xf>
    <xf numFmtId="0" fontId="0" fillId="0" borderId="0" xfId="0" applyFont="1" applyBorder="1" applyAlignment="1">
      <alignment/>
    </xf>
    <xf numFmtId="0" fontId="93" fillId="32" borderId="0" xfId="0" applyFont="1" applyFill="1" applyAlignment="1">
      <alignment wrapText="1"/>
    </xf>
    <xf numFmtId="0" fontId="91" fillId="32" borderId="21" xfId="0" applyFont="1" applyFill="1" applyBorder="1" applyAlignment="1">
      <alignment vertical="top" wrapText="1"/>
    </xf>
    <xf numFmtId="0" fontId="91" fillId="32" borderId="21" xfId="0" applyFont="1" applyFill="1" applyBorder="1" applyAlignment="1">
      <alignment vertical="center" wrapText="1"/>
    </xf>
    <xf numFmtId="0" fontId="91" fillId="32" borderId="13" xfId="0" applyFont="1" applyFill="1" applyBorder="1" applyAlignment="1">
      <alignment vertical="top" wrapText="1"/>
    </xf>
    <xf numFmtId="0" fontId="91" fillId="32" borderId="13" xfId="0" applyFont="1" applyFill="1" applyBorder="1" applyAlignment="1">
      <alignment vertical="center" wrapText="1"/>
    </xf>
    <xf numFmtId="0" fontId="91" fillId="32" borderId="36" xfId="0" applyFont="1" applyFill="1" applyBorder="1" applyAlignment="1">
      <alignment vertical="center" wrapText="1"/>
    </xf>
    <xf numFmtId="0" fontId="91" fillId="32" borderId="12" xfId="0" applyFont="1" applyFill="1" applyBorder="1" applyAlignment="1">
      <alignment vertical="center" wrapText="1"/>
    </xf>
    <xf numFmtId="0" fontId="91" fillId="32" borderId="37" xfId="0" applyFont="1" applyFill="1" applyBorder="1" applyAlignment="1">
      <alignment vertical="center" wrapText="1"/>
    </xf>
    <xf numFmtId="0" fontId="0" fillId="32" borderId="0" xfId="0" applyFont="1" applyFill="1" applyBorder="1" applyAlignment="1">
      <alignment/>
    </xf>
    <xf numFmtId="0" fontId="93" fillId="0" borderId="13" xfId="0" applyFont="1" applyFill="1" applyBorder="1" applyAlignment="1">
      <alignment vertical="center" wrapText="1"/>
    </xf>
    <xf numFmtId="0" fontId="93" fillId="0" borderId="21" xfId="0" applyFont="1" applyFill="1" applyBorder="1" applyAlignment="1">
      <alignment vertical="center" wrapText="1"/>
    </xf>
    <xf numFmtId="0" fontId="93" fillId="0" borderId="13" xfId="0" applyFont="1" applyFill="1" applyBorder="1" applyAlignment="1">
      <alignment horizontal="left" vertical="center" wrapText="1"/>
    </xf>
    <xf numFmtId="0" fontId="93" fillId="32" borderId="13" xfId="0" applyFont="1" applyFill="1" applyBorder="1" applyAlignment="1">
      <alignment vertical="center" wrapText="1"/>
    </xf>
    <xf numFmtId="0" fontId="93" fillId="32" borderId="13" xfId="0" applyFont="1" applyFill="1" applyBorder="1" applyAlignment="1">
      <alignment horizontal="right" vertical="center" wrapText="1"/>
    </xf>
    <xf numFmtId="0" fontId="91" fillId="0" borderId="0" xfId="0" applyFont="1" applyFill="1" applyBorder="1" applyAlignment="1">
      <alignment horizontal="left" vertical="center" wrapText="1" indent="3"/>
    </xf>
    <xf numFmtId="0" fontId="91" fillId="0" borderId="0" xfId="0" applyFont="1" applyFill="1" applyBorder="1" applyAlignment="1">
      <alignment horizontal="center" vertical="center" wrapText="1"/>
    </xf>
    <xf numFmtId="0" fontId="91" fillId="32" borderId="0" xfId="0" applyFont="1" applyFill="1" applyBorder="1" applyAlignment="1">
      <alignment vertical="center" wrapText="1"/>
    </xf>
    <xf numFmtId="0" fontId="91" fillId="0" borderId="13" xfId="0" applyFont="1" applyBorder="1" applyAlignment="1">
      <alignment horizontal="left" vertical="top" wrapText="1"/>
    </xf>
    <xf numFmtId="0" fontId="91" fillId="32" borderId="38" xfId="0" applyFont="1" applyFill="1" applyBorder="1" applyAlignment="1">
      <alignment vertical="center" wrapText="1"/>
    </xf>
    <xf numFmtId="0" fontId="91" fillId="32" borderId="39" xfId="0" applyFont="1" applyFill="1" applyBorder="1" applyAlignment="1">
      <alignment vertical="center" wrapText="1"/>
    </xf>
    <xf numFmtId="0" fontId="91" fillId="32" borderId="40" xfId="0" applyFont="1" applyFill="1" applyBorder="1" applyAlignment="1">
      <alignment vertical="center" wrapText="1"/>
    </xf>
    <xf numFmtId="0" fontId="91" fillId="0" borderId="41" xfId="0" applyFont="1" applyBorder="1" applyAlignment="1">
      <alignment vertical="top" wrapText="1"/>
    </xf>
    <xf numFmtId="0" fontId="91" fillId="32" borderId="42" xfId="0" applyFont="1" applyFill="1" applyBorder="1" applyAlignment="1">
      <alignment vertical="center" wrapText="1"/>
    </xf>
    <xf numFmtId="0" fontId="91" fillId="32" borderId="15" xfId="0" applyFont="1" applyFill="1" applyBorder="1" applyAlignment="1">
      <alignment vertical="center" wrapText="1"/>
    </xf>
    <xf numFmtId="0" fontId="91" fillId="32" borderId="43" xfId="0" applyFont="1" applyFill="1" applyBorder="1" applyAlignment="1">
      <alignment vertical="center" wrapText="1"/>
    </xf>
    <xf numFmtId="0" fontId="91" fillId="0" borderId="44" xfId="0" applyFont="1" applyBorder="1" applyAlignment="1">
      <alignment vertical="top" wrapText="1"/>
    </xf>
    <xf numFmtId="0" fontId="91" fillId="32" borderId="41" xfId="0" applyFont="1" applyFill="1" applyBorder="1" applyAlignment="1">
      <alignment vertical="center" wrapText="1"/>
    </xf>
    <xf numFmtId="0" fontId="91" fillId="32" borderId="45" xfId="0" applyFont="1" applyFill="1" applyBorder="1" applyAlignment="1">
      <alignment vertical="center" wrapText="1"/>
    </xf>
    <xf numFmtId="0" fontId="91" fillId="0" borderId="46" xfId="0" applyFont="1" applyBorder="1" applyAlignment="1">
      <alignment vertical="center" wrapText="1"/>
    </xf>
    <xf numFmtId="0" fontId="0" fillId="38" borderId="47" xfId="0" applyFont="1" applyFill="1" applyBorder="1" applyAlignment="1">
      <alignment/>
    </xf>
    <xf numFmtId="0" fontId="0" fillId="38" borderId="48" xfId="0" applyFont="1" applyFill="1" applyBorder="1" applyAlignment="1">
      <alignment/>
    </xf>
    <xf numFmtId="0" fontId="92" fillId="38" borderId="49" xfId="0" applyFont="1" applyFill="1" applyBorder="1" applyAlignment="1">
      <alignment/>
    </xf>
    <xf numFmtId="0" fontId="0" fillId="38" borderId="14" xfId="0" applyFont="1" applyFill="1" applyBorder="1" applyAlignment="1">
      <alignment/>
    </xf>
    <xf numFmtId="0" fontId="0" fillId="38" borderId="50" xfId="0" applyFont="1" applyFill="1" applyBorder="1" applyAlignment="1">
      <alignment/>
    </xf>
    <xf numFmtId="0" fontId="69" fillId="0" borderId="0" xfId="0" applyFont="1" applyAlignment="1">
      <alignment horizontal="left" vertical="center" indent="5"/>
    </xf>
    <xf numFmtId="0" fontId="69" fillId="0" borderId="0" xfId="0" applyFont="1" applyAlignment="1">
      <alignment vertical="center" wrapText="1"/>
    </xf>
    <xf numFmtId="0" fontId="85" fillId="0" borderId="0" xfId="0" applyFont="1" applyAlignment="1">
      <alignment/>
    </xf>
    <xf numFmtId="0" fontId="69" fillId="0" borderId="0" xfId="0" applyFont="1" applyBorder="1" applyAlignment="1">
      <alignment vertical="center" wrapText="1"/>
    </xf>
    <xf numFmtId="0" fontId="63" fillId="0" borderId="0" xfId="59" applyFont="1" applyBorder="1">
      <alignment/>
      <protection/>
    </xf>
    <xf numFmtId="0" fontId="1" fillId="0" borderId="0" xfId="0" applyFont="1" applyAlignment="1">
      <alignment vertical="top"/>
    </xf>
    <xf numFmtId="0" fontId="69" fillId="0" borderId="21" xfId="0" applyFont="1" applyFill="1" applyBorder="1" applyAlignment="1">
      <alignment horizontal="left" vertical="top"/>
    </xf>
    <xf numFmtId="0" fontId="69" fillId="38" borderId="47" xfId="0" applyFont="1" applyFill="1" applyBorder="1" applyAlignment="1">
      <alignment/>
    </xf>
    <xf numFmtId="0" fontId="69" fillId="38" borderId="48" xfId="0" applyFont="1" applyFill="1" applyBorder="1" applyAlignment="1">
      <alignment/>
    </xf>
    <xf numFmtId="0" fontId="69" fillId="38" borderId="51" xfId="0" applyFont="1" applyFill="1" applyBorder="1" applyAlignment="1">
      <alignment/>
    </xf>
    <xf numFmtId="0" fontId="69" fillId="38" borderId="52" xfId="0" applyFont="1" applyFill="1" applyBorder="1" applyAlignment="1">
      <alignment vertical="center"/>
    </xf>
    <xf numFmtId="0" fontId="69" fillId="38" borderId="0" xfId="0" applyFont="1" applyFill="1" applyBorder="1" applyAlignment="1">
      <alignment/>
    </xf>
    <xf numFmtId="0" fontId="69" fillId="38" borderId="53" xfId="0" applyFont="1" applyFill="1" applyBorder="1" applyAlignment="1">
      <alignment/>
    </xf>
    <xf numFmtId="0" fontId="69" fillId="38" borderId="49" xfId="0" applyFont="1" applyFill="1" applyBorder="1" applyAlignment="1">
      <alignment vertical="center"/>
    </xf>
    <xf numFmtId="0" fontId="69" fillId="38" borderId="14" xfId="0" applyFont="1" applyFill="1" applyBorder="1" applyAlignment="1">
      <alignment/>
    </xf>
    <xf numFmtId="0" fontId="69" fillId="38" borderId="50" xfId="0" applyFont="1" applyFill="1" applyBorder="1" applyAlignment="1">
      <alignment/>
    </xf>
    <xf numFmtId="0" fontId="69" fillId="38" borderId="0" xfId="0" applyFont="1" applyFill="1" applyAlignment="1">
      <alignment/>
    </xf>
    <xf numFmtId="0" fontId="6" fillId="32" borderId="13" xfId="0" applyFont="1" applyFill="1" applyBorder="1" applyAlignment="1">
      <alignment wrapText="1"/>
    </xf>
    <xf numFmtId="0" fontId="9" fillId="32" borderId="13" xfId="0" applyFont="1" applyFill="1" applyBorder="1" applyAlignment="1">
      <alignment horizontal="center" vertical="top" wrapText="1"/>
    </xf>
    <xf numFmtId="0" fontId="9" fillId="32" borderId="13" xfId="0" applyFont="1" applyFill="1" applyBorder="1" applyAlignment="1">
      <alignment horizontal="center" wrapText="1"/>
    </xf>
    <xf numFmtId="0" fontId="2" fillId="38" borderId="13" xfId="0" applyFont="1" applyFill="1" applyBorder="1" applyAlignment="1">
      <alignment horizontal="center" vertical="top" wrapText="1"/>
    </xf>
    <xf numFmtId="0" fontId="2" fillId="38" borderId="13" xfId="0" applyFont="1" applyFill="1" applyBorder="1" applyAlignment="1">
      <alignment horizontal="center" vertical="top"/>
    </xf>
    <xf numFmtId="0" fontId="90" fillId="38" borderId="10" xfId="0" applyFont="1" applyFill="1" applyBorder="1" applyAlignment="1">
      <alignment horizontal="left"/>
    </xf>
    <xf numFmtId="0" fontId="90" fillId="38" borderId="16" xfId="0" applyFont="1" applyFill="1" applyBorder="1" applyAlignment="1">
      <alignment horizontal="left"/>
    </xf>
    <xf numFmtId="0" fontId="90" fillId="38" borderId="16" xfId="0" applyFont="1" applyFill="1" applyBorder="1" applyAlignment="1">
      <alignment/>
    </xf>
    <xf numFmtId="0" fontId="90" fillId="38" borderId="11" xfId="0" applyFont="1" applyFill="1" applyBorder="1" applyAlignment="1">
      <alignment/>
    </xf>
    <xf numFmtId="0" fontId="90" fillId="5" borderId="0" xfId="0" applyFont="1" applyFill="1" applyBorder="1" applyAlignment="1">
      <alignment horizontal="center" wrapText="1"/>
    </xf>
    <xf numFmtId="0" fontId="95" fillId="38" borderId="0" xfId="50" applyFont="1" applyFill="1" applyAlignment="1">
      <alignment/>
    </xf>
    <xf numFmtId="0" fontId="96" fillId="38" borderId="0" xfId="50" applyFont="1" applyFill="1" applyAlignment="1">
      <alignment/>
    </xf>
    <xf numFmtId="0" fontId="91" fillId="0" borderId="13" xfId="0" applyFont="1" applyBorder="1" applyAlignment="1">
      <alignment horizontal="left" vertical="center" wrapText="1" indent="3"/>
    </xf>
    <xf numFmtId="42" fontId="9" fillId="39" borderId="13" xfId="46" applyFont="1" applyFill="1" applyBorder="1" applyAlignment="1">
      <alignment vertical="top" wrapText="1"/>
    </xf>
    <xf numFmtId="42" fontId="9" fillId="39" borderId="13" xfId="46" applyFont="1" applyFill="1" applyBorder="1" applyAlignment="1" applyProtection="1">
      <alignment vertical="top" wrapText="1"/>
      <protection locked="0"/>
    </xf>
    <xf numFmtId="0" fontId="9" fillId="39" borderId="13" xfId="0" applyFont="1" applyFill="1" applyBorder="1" applyAlignment="1">
      <alignment horizontal="center" vertical="top" wrapText="1"/>
    </xf>
    <xf numFmtId="42" fontId="9" fillId="32" borderId="11" xfId="46" applyFont="1" applyFill="1" applyBorder="1" applyAlignment="1">
      <alignment vertical="top" wrapText="1"/>
    </xf>
    <xf numFmtId="42" fontId="9" fillId="32" borderId="13" xfId="46" applyFont="1" applyFill="1" applyBorder="1" applyAlignment="1">
      <alignment vertical="top" wrapText="1"/>
    </xf>
    <xf numFmtId="42" fontId="9" fillId="32" borderId="11" xfId="46" applyFont="1" applyFill="1" applyBorder="1" applyAlignment="1" applyProtection="1">
      <alignment vertical="top" wrapText="1"/>
      <protection locked="0"/>
    </xf>
    <xf numFmtId="42" fontId="9" fillId="32" borderId="13" xfId="46" applyFont="1" applyFill="1" applyBorder="1" applyAlignment="1" applyProtection="1">
      <alignment vertical="top" wrapText="1"/>
      <protection locked="0"/>
    </xf>
    <xf numFmtId="0" fontId="0" fillId="38" borderId="21" xfId="0" applyFill="1" applyBorder="1" applyAlignment="1">
      <alignment/>
    </xf>
    <xf numFmtId="0" fontId="97" fillId="38" borderId="13" xfId="0" applyFont="1" applyFill="1" applyBorder="1" applyAlignment="1">
      <alignment/>
    </xf>
    <xf numFmtId="0" fontId="2" fillId="38" borderId="11" xfId="0" applyFont="1" applyFill="1" applyBorder="1" applyAlignment="1">
      <alignment horizontal="center" vertical="top" wrapText="1"/>
    </xf>
    <xf numFmtId="0" fontId="0" fillId="38" borderId="21" xfId="0" applyFill="1" applyBorder="1" applyAlignment="1" applyProtection="1">
      <alignment/>
      <protection/>
    </xf>
    <xf numFmtId="0" fontId="90" fillId="38" borderId="13" xfId="0" applyFont="1" applyFill="1" applyBorder="1" applyAlignment="1" applyProtection="1">
      <alignment horizontal="center"/>
      <protection/>
    </xf>
    <xf numFmtId="0" fontId="2" fillId="38" borderId="11" xfId="0" applyFont="1" applyFill="1" applyBorder="1" applyAlignment="1" applyProtection="1">
      <alignment horizontal="center" vertical="top" wrapText="1"/>
      <protection/>
    </xf>
    <xf numFmtId="0" fontId="2" fillId="38" borderId="13" xfId="0" applyFont="1" applyFill="1" applyBorder="1" applyAlignment="1" applyProtection="1">
      <alignment horizontal="center" vertical="top" wrapText="1"/>
      <protection/>
    </xf>
    <xf numFmtId="0" fontId="9" fillId="32" borderId="11" xfId="0" applyFont="1" applyFill="1" applyBorder="1" applyAlignment="1" applyProtection="1">
      <alignment horizontal="left" vertical="top" wrapText="1"/>
      <protection/>
    </xf>
    <xf numFmtId="168" fontId="9" fillId="32" borderId="11" xfId="45" applyNumberFormat="1" applyFont="1" applyFill="1" applyBorder="1" applyAlignment="1" applyProtection="1">
      <alignment horizontal="left" vertical="top" wrapText="1"/>
      <protection/>
    </xf>
    <xf numFmtId="44" fontId="9" fillId="32" borderId="11" xfId="45" applyFont="1" applyFill="1" applyBorder="1" applyAlignment="1" applyProtection="1">
      <alignment horizontal="left" vertical="top" wrapText="1"/>
      <protection/>
    </xf>
    <xf numFmtId="0" fontId="6" fillId="39" borderId="13" xfId="0" applyFont="1" applyFill="1" applyBorder="1" applyAlignment="1">
      <alignment wrapText="1"/>
    </xf>
    <xf numFmtId="0" fontId="85" fillId="0" borderId="0" xfId="0" applyFont="1" applyFill="1" applyAlignment="1">
      <alignment wrapText="1"/>
    </xf>
    <xf numFmtId="0" fontId="6" fillId="39" borderId="13" xfId="0" applyFont="1" applyFill="1" applyBorder="1" applyAlignment="1" applyProtection="1">
      <alignment wrapText="1"/>
      <protection/>
    </xf>
    <xf numFmtId="0" fontId="0" fillId="0" borderId="0" xfId="0" applyFill="1" applyAlignment="1" applyProtection="1">
      <alignment/>
      <protection/>
    </xf>
    <xf numFmtId="0" fontId="69" fillId="0" borderId="12" xfId="0" applyFont="1" applyFill="1" applyBorder="1" applyAlignment="1">
      <alignment horizontal="left" vertical="top" wrapText="1"/>
    </xf>
    <xf numFmtId="0" fontId="69" fillId="0" borderId="0" xfId="0" applyFont="1" applyFill="1" applyAlignment="1">
      <alignment/>
    </xf>
    <xf numFmtId="0" fontId="69" fillId="32" borderId="13" xfId="0" applyFont="1" applyFill="1" applyBorder="1" applyAlignment="1">
      <alignment horizontal="center" vertical="top"/>
    </xf>
    <xf numFmtId="0" fontId="69" fillId="32" borderId="13" xfId="0" applyFont="1" applyFill="1" applyBorder="1" applyAlignment="1">
      <alignment horizontal="center" vertical="center"/>
    </xf>
    <xf numFmtId="0" fontId="69" fillId="32" borderId="13" xfId="0" applyFont="1" applyFill="1" applyBorder="1" applyAlignment="1">
      <alignment horizontal="center"/>
    </xf>
    <xf numFmtId="0" fontId="69" fillId="32" borderId="21" xfId="0" applyFont="1" applyFill="1" applyBorder="1" applyAlignment="1">
      <alignment horizontal="center" vertical="top"/>
    </xf>
    <xf numFmtId="0" fontId="69" fillId="38" borderId="49" xfId="0" applyFont="1" applyFill="1" applyBorder="1" applyAlignment="1">
      <alignment/>
    </xf>
    <xf numFmtId="0" fontId="69" fillId="38" borderId="52" xfId="0" applyFont="1" applyFill="1" applyBorder="1" applyAlignment="1">
      <alignment/>
    </xf>
    <xf numFmtId="0" fontId="0" fillId="39" borderId="32" xfId="0" applyFont="1" applyFill="1" applyBorder="1" applyAlignment="1">
      <alignment/>
    </xf>
    <xf numFmtId="0" fontId="17" fillId="32" borderId="18" xfId="59" applyNumberFormat="1" applyFont="1" applyFill="1" applyBorder="1" applyAlignment="1" applyProtection="1">
      <alignment horizontal="center" vertical="center" wrapText="1"/>
      <protection/>
    </xf>
    <xf numFmtId="0" fontId="17" fillId="32" borderId="11" xfId="59" applyFont="1" applyFill="1" applyBorder="1" applyAlignment="1">
      <alignment vertical="center" wrapText="1"/>
      <protection/>
    </xf>
    <xf numFmtId="0" fontId="4" fillId="0" borderId="54" xfId="59" applyFont="1" applyBorder="1" applyAlignment="1" applyProtection="1">
      <alignment horizontal="left" vertical="center" wrapText="1" indent="3"/>
      <protection/>
    </xf>
    <xf numFmtId="0" fontId="4" fillId="0" borderId="0" xfId="59" applyFont="1" applyBorder="1" applyAlignment="1" applyProtection="1">
      <alignment horizontal="left" vertical="center" wrapText="1" indent="3"/>
      <protection/>
    </xf>
    <xf numFmtId="0" fontId="4" fillId="0" borderId="55" xfId="59" applyFont="1" applyBorder="1" applyAlignment="1" applyProtection="1">
      <alignment horizontal="left" vertical="center" wrapText="1" indent="3"/>
      <protection/>
    </xf>
    <xf numFmtId="175" fontId="40" fillId="36" borderId="56" xfId="61" applyNumberFormat="1" applyFont="1" applyFill="1" applyBorder="1" applyAlignment="1" applyProtection="1">
      <alignment horizontal="left" vertical="center"/>
      <protection locked="0"/>
    </xf>
    <xf numFmtId="14" fontId="41" fillId="0" borderId="56" xfId="61" applyNumberFormat="1" applyFont="1" applyFill="1" applyBorder="1" applyAlignment="1" applyProtection="1">
      <alignment horizontal="left" vertical="center"/>
      <protection/>
    </xf>
    <xf numFmtId="0" fontId="35" fillId="0" borderId="56" xfId="61" applyFont="1" applyFill="1" applyBorder="1" applyAlignment="1" applyProtection="1">
      <alignment horizontal="right" vertical="center" indent="1"/>
      <protection/>
    </xf>
    <xf numFmtId="0" fontId="0" fillId="38" borderId="48" xfId="0" applyFill="1" applyBorder="1" applyAlignment="1">
      <alignment/>
    </xf>
    <xf numFmtId="0" fontId="92" fillId="38" borderId="14" xfId="0" applyFont="1" applyFill="1" applyBorder="1" applyAlignment="1">
      <alignment/>
    </xf>
    <xf numFmtId="0" fontId="91" fillId="0" borderId="13" xfId="0" applyFont="1" applyFill="1" applyBorder="1" applyAlignment="1">
      <alignment vertical="center" wrapText="1"/>
    </xf>
    <xf numFmtId="0" fontId="91" fillId="0" borderId="13" xfId="0" applyFont="1" applyBorder="1" applyAlignment="1">
      <alignment vertical="center" wrapText="1"/>
    </xf>
    <xf numFmtId="0" fontId="91" fillId="0" borderId="21" xfId="0" applyFont="1" applyBorder="1" applyAlignment="1">
      <alignment vertical="center" wrapText="1"/>
    </xf>
    <xf numFmtId="0" fontId="91" fillId="0" borderId="35" xfId="0" applyFont="1" applyBorder="1" applyAlignment="1">
      <alignment horizontal="left" vertical="center" wrapText="1"/>
    </xf>
    <xf numFmtId="0" fontId="0" fillId="14" borderId="13" xfId="0" applyFill="1" applyBorder="1" applyAlignment="1">
      <alignment wrapText="1"/>
    </xf>
    <xf numFmtId="0" fontId="69" fillId="0" borderId="35" xfId="0" applyFont="1" applyFill="1" applyBorder="1" applyAlignment="1">
      <alignment horizontal="left" vertical="top" wrapText="1"/>
    </xf>
    <xf numFmtId="0" fontId="69" fillId="32" borderId="35"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1" xfId="0" applyFont="1" applyFill="1" applyBorder="1" applyAlignment="1">
      <alignment horizontal="left" vertical="top" wrapText="1"/>
    </xf>
    <xf numFmtId="0" fontId="69" fillId="32" borderId="13" xfId="0" applyFont="1" applyFill="1" applyBorder="1" applyAlignment="1">
      <alignment horizontal="left" vertical="top" wrapText="1"/>
    </xf>
    <xf numFmtId="0" fontId="85" fillId="38" borderId="33" xfId="0" applyFont="1" applyFill="1" applyBorder="1" applyAlignment="1">
      <alignment horizontal="center" vertical="center"/>
    </xf>
    <xf numFmtId="0" fontId="85" fillId="38" borderId="57" xfId="0" applyFont="1" applyFill="1" applyBorder="1" applyAlignment="1">
      <alignment horizontal="center" vertical="center"/>
    </xf>
    <xf numFmtId="0" fontId="85" fillId="38" borderId="32" xfId="0" applyFont="1" applyFill="1" applyBorder="1" applyAlignment="1">
      <alignment horizontal="center" vertical="center"/>
    </xf>
    <xf numFmtId="0" fontId="69" fillId="32" borderId="58" xfId="0" applyFont="1" applyFill="1" applyBorder="1" applyAlignment="1">
      <alignment horizontal="left" vertical="top" wrapText="1"/>
    </xf>
    <xf numFmtId="0" fontId="69" fillId="32" borderId="59" xfId="0" applyFont="1" applyFill="1" applyBorder="1" applyAlignment="1">
      <alignment horizontal="left" vertical="top" wrapText="1"/>
    </xf>
    <xf numFmtId="0" fontId="69" fillId="32" borderId="60" xfId="0" applyFont="1" applyFill="1" applyBorder="1" applyAlignment="1">
      <alignment horizontal="left" vertical="top" wrapText="1"/>
    </xf>
    <xf numFmtId="0" fontId="69" fillId="0" borderId="13" xfId="0" applyFont="1" applyFill="1" applyBorder="1" applyAlignment="1">
      <alignment horizontal="left" vertical="top"/>
    </xf>
    <xf numFmtId="0" fontId="69" fillId="0" borderId="10" xfId="0" applyFont="1" applyFill="1" applyBorder="1" applyAlignment="1">
      <alignment horizontal="center" vertical="top" wrapText="1"/>
    </xf>
    <xf numFmtId="0" fontId="69" fillId="0" borderId="11" xfId="0" applyFont="1" applyFill="1" applyBorder="1" applyAlignment="1">
      <alignment horizontal="center" vertical="top" wrapText="1"/>
    </xf>
    <xf numFmtId="0" fontId="69" fillId="32" borderId="10" xfId="0" applyFont="1" applyFill="1" applyBorder="1" applyAlignment="1">
      <alignment horizontal="left" vertical="top" wrapText="1"/>
    </xf>
    <xf numFmtId="0" fontId="69" fillId="32" borderId="16" xfId="0" applyFont="1" applyFill="1" applyBorder="1" applyAlignment="1">
      <alignment horizontal="left" vertical="top" wrapText="1"/>
    </xf>
    <xf numFmtId="0" fontId="69" fillId="32" borderId="11" xfId="0" applyFont="1" applyFill="1" applyBorder="1" applyAlignment="1">
      <alignment horizontal="left" vertical="top" wrapText="1"/>
    </xf>
    <xf numFmtId="0" fontId="85" fillId="0" borderId="0" xfId="0" applyFont="1" applyFill="1" applyAlignment="1">
      <alignment horizontal="center"/>
    </xf>
    <xf numFmtId="0" fontId="85" fillId="0" borderId="0" xfId="0" applyFont="1" applyAlignment="1">
      <alignment horizontal="center"/>
    </xf>
    <xf numFmtId="0" fontId="85" fillId="0" borderId="0" xfId="0" applyFont="1" applyFill="1" applyAlignment="1">
      <alignment horizontal="center" wrapText="1"/>
    </xf>
    <xf numFmtId="0" fontId="69" fillId="38" borderId="47" xfId="0" applyFont="1" applyFill="1" applyBorder="1" applyAlignment="1">
      <alignment horizontal="left" vertical="center" wrapText="1"/>
    </xf>
    <xf numFmtId="0" fontId="69" fillId="38" borderId="51" xfId="0" applyFont="1" applyFill="1" applyBorder="1" applyAlignment="1">
      <alignment horizontal="left" vertical="center" wrapText="1"/>
    </xf>
    <xf numFmtId="0" fontId="69" fillId="38" borderId="52" xfId="0" applyFont="1" applyFill="1" applyBorder="1" applyAlignment="1">
      <alignment horizontal="left" vertical="center" wrapText="1"/>
    </xf>
    <xf numFmtId="0" fontId="69" fillId="38" borderId="53" xfId="0" applyFont="1" applyFill="1" applyBorder="1" applyAlignment="1">
      <alignment horizontal="left" vertical="center" wrapText="1"/>
    </xf>
    <xf numFmtId="0" fontId="69" fillId="38" borderId="49" xfId="0" applyFont="1" applyFill="1" applyBorder="1" applyAlignment="1">
      <alignment horizontal="left" vertical="center" wrapText="1"/>
    </xf>
    <xf numFmtId="0" fontId="69" fillId="38" borderId="50" xfId="0" applyFont="1" applyFill="1" applyBorder="1" applyAlignment="1">
      <alignment horizontal="left" vertical="center" wrapText="1"/>
    </xf>
    <xf numFmtId="0" fontId="85" fillId="38" borderId="27" xfId="0" applyFont="1" applyFill="1" applyBorder="1" applyAlignment="1">
      <alignment horizontal="left" vertical="top"/>
    </xf>
    <xf numFmtId="0" fontId="85" fillId="38" borderId="28" xfId="0" applyFont="1" applyFill="1" applyBorder="1" applyAlignment="1">
      <alignment horizontal="left" vertical="top"/>
    </xf>
    <xf numFmtId="0" fontId="85" fillId="38" borderId="29" xfId="0" applyFont="1" applyFill="1" applyBorder="1" applyAlignment="1">
      <alignment horizontal="left" vertical="top"/>
    </xf>
    <xf numFmtId="0" fontId="93" fillId="32" borderId="13" xfId="0" applyFont="1" applyFill="1" applyBorder="1" applyAlignment="1">
      <alignment horizontal="center" vertical="center" wrapText="1"/>
    </xf>
    <xf numFmtId="0" fontId="93" fillId="32" borderId="10" xfId="0" applyFont="1" applyFill="1" applyBorder="1" applyAlignment="1">
      <alignment horizontal="center" vertical="center" wrapText="1"/>
    </xf>
    <xf numFmtId="0" fontId="93" fillId="32" borderId="16" xfId="0" applyFont="1" applyFill="1" applyBorder="1" applyAlignment="1">
      <alignment horizontal="center" vertical="center" wrapText="1"/>
    </xf>
    <xf numFmtId="0" fontId="93" fillId="32" borderId="11" xfId="0" applyFont="1" applyFill="1" applyBorder="1" applyAlignment="1">
      <alignment horizontal="center" vertical="center" wrapText="1"/>
    </xf>
    <xf numFmtId="0" fontId="91" fillId="32" borderId="10" xfId="0" applyFont="1" applyFill="1" applyBorder="1" applyAlignment="1">
      <alignment horizontal="center" vertical="center" wrapText="1"/>
    </xf>
    <xf numFmtId="0" fontId="91" fillId="32" borderId="16" xfId="0" applyFont="1" applyFill="1" applyBorder="1" applyAlignment="1">
      <alignment horizontal="center" vertical="center" wrapText="1"/>
    </xf>
    <xf numFmtId="0" fontId="91" fillId="32" borderId="11" xfId="0" applyFont="1" applyFill="1" applyBorder="1" applyAlignment="1">
      <alignment horizontal="center" vertical="center" wrapText="1"/>
    </xf>
    <xf numFmtId="0" fontId="91" fillId="32" borderId="13" xfId="0" applyFont="1" applyFill="1" applyBorder="1" applyAlignment="1">
      <alignment horizontal="left" vertical="top" wrapText="1"/>
    </xf>
    <xf numFmtId="0" fontId="90" fillId="38" borderId="33" xfId="0" applyFont="1" applyFill="1" applyBorder="1" applyAlignment="1">
      <alignment horizontal="left" vertical="top" wrapText="1"/>
    </xf>
    <xf numFmtId="0" fontId="90" fillId="38" borderId="57" xfId="0" applyFont="1" applyFill="1" applyBorder="1" applyAlignment="1">
      <alignment horizontal="left" vertical="top" wrapText="1"/>
    </xf>
    <xf numFmtId="0" fontId="90" fillId="38" borderId="32" xfId="0" applyFont="1" applyFill="1" applyBorder="1" applyAlignment="1">
      <alignment horizontal="left" vertical="top" wrapText="1"/>
    </xf>
    <xf numFmtId="0" fontId="93" fillId="37" borderId="27" xfId="0" applyFont="1" applyFill="1" applyBorder="1" applyAlignment="1">
      <alignment horizontal="center" vertical="center" wrapText="1"/>
    </xf>
    <xf numFmtId="0" fontId="93" fillId="37" borderId="28" xfId="0" applyFont="1" applyFill="1" applyBorder="1" applyAlignment="1">
      <alignment horizontal="center" vertical="center" wrapText="1"/>
    </xf>
    <xf numFmtId="0" fontId="93" fillId="37" borderId="29" xfId="0" applyFont="1" applyFill="1" applyBorder="1" applyAlignment="1">
      <alignment horizontal="center" vertical="center" wrapText="1"/>
    </xf>
    <xf numFmtId="0" fontId="91" fillId="32" borderId="21" xfId="0" applyFont="1" applyFill="1" applyBorder="1" applyAlignment="1">
      <alignment horizontal="center" vertical="center" wrapText="1"/>
    </xf>
    <xf numFmtId="0" fontId="91" fillId="32" borderId="13" xfId="0" applyFont="1" applyFill="1" applyBorder="1" applyAlignment="1">
      <alignment horizontal="center" vertical="center" wrapText="1"/>
    </xf>
    <xf numFmtId="0" fontId="91" fillId="32" borderId="13" xfId="0" applyFont="1" applyFill="1" applyBorder="1" applyAlignment="1">
      <alignment vertical="center" wrapText="1"/>
    </xf>
    <xf numFmtId="0" fontId="93" fillId="0" borderId="13" xfId="0" applyFont="1" applyFill="1" applyBorder="1" applyAlignment="1">
      <alignment horizontal="left" vertical="center" wrapText="1"/>
    </xf>
    <xf numFmtId="0" fontId="93" fillId="32" borderId="16" xfId="0" applyFont="1" applyFill="1" applyBorder="1" applyAlignment="1">
      <alignment vertical="center" wrapText="1"/>
    </xf>
    <xf numFmtId="0" fontId="93" fillId="32" borderId="13" xfId="0" applyFont="1" applyFill="1" applyBorder="1" applyAlignment="1">
      <alignment vertical="center" wrapText="1"/>
    </xf>
    <xf numFmtId="0" fontId="0" fillId="32" borderId="0" xfId="0" applyFont="1" applyFill="1" applyBorder="1" applyAlignment="1">
      <alignment horizontal="center"/>
    </xf>
    <xf numFmtId="0" fontId="0" fillId="32" borderId="61" xfId="0" applyFont="1" applyFill="1" applyBorder="1" applyAlignment="1">
      <alignment horizontal="center"/>
    </xf>
    <xf numFmtId="0" fontId="91" fillId="32" borderId="21" xfId="0" applyFont="1" applyFill="1" applyBorder="1" applyAlignment="1">
      <alignment vertical="center" wrapText="1"/>
    </xf>
    <xf numFmtId="0" fontId="93" fillId="32" borderId="11" xfId="0" applyFont="1" applyFill="1" applyBorder="1" applyAlignment="1">
      <alignment vertical="center" wrapText="1"/>
    </xf>
    <xf numFmtId="0" fontId="91" fillId="32" borderId="21" xfId="0" applyFont="1" applyFill="1" applyBorder="1" applyAlignment="1">
      <alignment horizontal="left" vertical="top" wrapText="1"/>
    </xf>
    <xf numFmtId="0" fontId="85" fillId="38" borderId="14" xfId="0" applyFont="1" applyFill="1" applyBorder="1" applyAlignment="1">
      <alignment horizontal="center" vertical="center"/>
    </xf>
    <xf numFmtId="0" fontId="85" fillId="38" borderId="50" xfId="0" applyFont="1" applyFill="1" applyBorder="1" applyAlignment="1">
      <alignment horizontal="center" vertical="center"/>
    </xf>
    <xf numFmtId="0" fontId="66" fillId="0" borderId="0" xfId="59" applyFont="1" applyBorder="1" applyAlignment="1">
      <alignment horizontal="left"/>
      <protection/>
    </xf>
    <xf numFmtId="0" fontId="91" fillId="0" borderId="0" xfId="0" applyFont="1" applyAlignment="1">
      <alignment horizontal="left" vertical="center"/>
    </xf>
    <xf numFmtId="0" fontId="0" fillId="38" borderId="62" xfId="0" applyFill="1" applyBorder="1" applyAlignment="1">
      <alignment horizontal="left" vertical="top" wrapText="1"/>
    </xf>
    <xf numFmtId="0" fontId="0" fillId="38" borderId="63" xfId="0" applyFill="1" applyBorder="1" applyAlignment="1">
      <alignment horizontal="left" vertical="top" wrapText="1"/>
    </xf>
    <xf numFmtId="0" fontId="0" fillId="38" borderId="64" xfId="0" applyFill="1" applyBorder="1" applyAlignment="1">
      <alignment horizontal="left" vertical="top" wrapText="1"/>
    </xf>
    <xf numFmtId="0" fontId="0" fillId="38" borderId="0" xfId="0" applyFill="1" applyBorder="1" applyAlignment="1">
      <alignment horizontal="left" vertical="top" wrapText="1"/>
    </xf>
    <xf numFmtId="0" fontId="16" fillId="38" borderId="65" xfId="59" applyFont="1" applyFill="1" applyBorder="1" applyAlignment="1">
      <alignment horizontal="center" vertical="center"/>
      <protection/>
    </xf>
    <xf numFmtId="0" fontId="16" fillId="38" borderId="66" xfId="59" applyFont="1" applyFill="1" applyBorder="1" applyAlignment="1">
      <alignment horizontal="center" vertical="center"/>
      <protection/>
    </xf>
    <xf numFmtId="0" fontId="16" fillId="38" borderId="67" xfId="59" applyFont="1" applyFill="1" applyBorder="1" applyAlignment="1">
      <alignment horizontal="center" vertical="center"/>
      <protection/>
    </xf>
    <xf numFmtId="0" fontId="6" fillId="0" borderId="68" xfId="59" applyFont="1" applyBorder="1" applyAlignment="1">
      <alignment horizontal="left" vertical="center" wrapText="1"/>
      <protection/>
    </xf>
    <xf numFmtId="0" fontId="6" fillId="0" borderId="69" xfId="59" applyFont="1" applyBorder="1" applyAlignment="1">
      <alignment horizontal="left" vertical="center" wrapText="1"/>
      <protection/>
    </xf>
    <xf numFmtId="0" fontId="6" fillId="0" borderId="70" xfId="59" applyFont="1" applyBorder="1" applyAlignment="1">
      <alignment horizontal="left" vertical="center" wrapText="1"/>
      <protection/>
    </xf>
    <xf numFmtId="0" fontId="17" fillId="39" borderId="36" xfId="59" applyFont="1" applyFill="1" applyBorder="1" applyAlignment="1" applyProtection="1">
      <alignment horizontal="left" vertical="center" wrapText="1"/>
      <protection/>
    </xf>
    <xf numFmtId="0" fontId="17" fillId="39" borderId="37" xfId="59" applyFont="1" applyFill="1" applyBorder="1" applyAlignment="1" applyProtection="1">
      <alignment horizontal="left" vertical="center" wrapText="1"/>
      <protection/>
    </xf>
    <xf numFmtId="0" fontId="17" fillId="39" borderId="71" xfId="59" applyFont="1" applyFill="1" applyBorder="1" applyAlignment="1" applyProtection="1">
      <alignment horizontal="left" vertical="center" wrapText="1"/>
      <protection/>
    </xf>
    <xf numFmtId="0" fontId="17" fillId="39" borderId="61" xfId="59" applyFont="1" applyFill="1" applyBorder="1" applyAlignment="1" applyProtection="1">
      <alignment horizontal="left" vertical="center" wrapText="1"/>
      <protection/>
    </xf>
    <xf numFmtId="0" fontId="17" fillId="39" borderId="34" xfId="59" applyFont="1" applyFill="1" applyBorder="1" applyAlignment="1" applyProtection="1">
      <alignment horizontal="left" vertical="center" wrapText="1"/>
      <protection/>
    </xf>
    <xf numFmtId="0" fontId="17" fillId="39" borderId="72" xfId="59" applyFont="1" applyFill="1" applyBorder="1" applyAlignment="1" applyProtection="1">
      <alignment horizontal="left" vertical="center" wrapText="1"/>
      <protection/>
    </xf>
    <xf numFmtId="0" fontId="17" fillId="36" borderId="13" xfId="59" applyNumberFormat="1" applyFont="1" applyFill="1" applyBorder="1" applyAlignment="1" applyProtection="1">
      <alignment horizontal="left" vertical="center"/>
      <protection locked="0"/>
    </xf>
    <xf numFmtId="0" fontId="2" fillId="0" borderId="73" xfId="59" applyFont="1" applyBorder="1" applyAlignment="1">
      <alignment horizontal="center" vertical="center"/>
      <protection/>
    </xf>
    <xf numFmtId="0" fontId="2" fillId="0" borderId="74" xfId="59" applyFont="1" applyBorder="1" applyAlignment="1">
      <alignment horizontal="center" vertical="center"/>
      <protection/>
    </xf>
    <xf numFmtId="0" fontId="2" fillId="0" borderId="75" xfId="59" applyFont="1" applyBorder="1" applyAlignment="1">
      <alignment horizontal="center" vertical="center"/>
      <protection/>
    </xf>
    <xf numFmtId="0" fontId="18" fillId="0" borderId="76" xfId="59" applyFont="1" applyBorder="1" applyAlignment="1">
      <alignment horizontal="left" vertical="center" wrapText="1"/>
      <protection/>
    </xf>
    <xf numFmtId="0" fontId="18" fillId="0" borderId="77" xfId="59" applyFont="1" applyBorder="1" applyAlignment="1">
      <alignment horizontal="left" vertical="center" wrapText="1"/>
      <protection/>
    </xf>
    <xf numFmtId="0" fontId="17" fillId="0" borderId="78" xfId="59" applyFont="1" applyFill="1" applyBorder="1" applyAlignment="1">
      <alignment horizontal="left" vertical="center" wrapText="1"/>
      <protection/>
    </xf>
    <xf numFmtId="0" fontId="17" fillId="0" borderId="72" xfId="59" applyFont="1" applyFill="1" applyBorder="1" applyAlignment="1">
      <alignment horizontal="left" vertical="center" wrapText="1"/>
      <protection/>
    </xf>
    <xf numFmtId="0" fontId="17" fillId="36" borderId="79" xfId="59" applyFont="1" applyFill="1" applyBorder="1" applyAlignment="1">
      <alignment horizontal="center" vertical="center" wrapText="1"/>
      <protection/>
    </xf>
    <xf numFmtId="0" fontId="17" fillId="36" borderId="80" xfId="59" applyFont="1" applyFill="1" applyBorder="1" applyAlignment="1">
      <alignment horizontal="center" vertical="center" wrapText="1"/>
      <protection/>
    </xf>
    <xf numFmtId="0" fontId="17" fillId="0" borderId="22" xfId="59" applyFont="1" applyBorder="1" applyAlignment="1">
      <alignment horizontal="left" vertical="center" wrapText="1"/>
      <protection/>
    </xf>
    <xf numFmtId="0" fontId="17" fillId="0" borderId="11" xfId="59" applyFont="1" applyBorder="1" applyAlignment="1">
      <alignment horizontal="left" vertical="center" wrapText="1"/>
      <protection/>
    </xf>
    <xf numFmtId="0" fontId="17" fillId="36" borderId="10" xfId="59" applyFont="1" applyFill="1" applyBorder="1" applyAlignment="1">
      <alignment horizontal="center" vertical="top" wrapText="1"/>
      <protection/>
    </xf>
    <xf numFmtId="0" fontId="17" fillId="36" borderId="16" xfId="59" applyFont="1" applyFill="1" applyBorder="1" applyAlignment="1">
      <alignment horizontal="center" vertical="top" wrapText="1"/>
      <protection/>
    </xf>
    <xf numFmtId="0" fontId="17" fillId="0" borderId="81" xfId="59" applyFont="1" applyBorder="1" applyAlignment="1">
      <alignment horizontal="left" vertical="center" wrapText="1"/>
      <protection/>
    </xf>
    <xf numFmtId="0" fontId="17" fillId="0" borderId="37" xfId="59" applyFont="1" applyBorder="1" applyAlignment="1">
      <alignment horizontal="left" vertical="center" wrapText="1"/>
      <protection/>
    </xf>
    <xf numFmtId="0" fontId="17" fillId="36" borderId="22" xfId="59" applyNumberFormat="1" applyFont="1" applyFill="1" applyBorder="1" applyAlignment="1" applyProtection="1">
      <alignment horizontal="left" vertical="top" wrapText="1"/>
      <protection locked="0"/>
    </xf>
    <xf numFmtId="0" fontId="17" fillId="36" borderId="16" xfId="59" applyNumberFormat="1" applyFont="1" applyFill="1" applyBorder="1" applyAlignment="1" applyProtection="1">
      <alignment horizontal="left" vertical="top" wrapText="1"/>
      <protection locked="0"/>
    </xf>
    <xf numFmtId="0" fontId="17" fillId="0" borderId="16" xfId="59" applyFont="1" applyBorder="1" applyAlignment="1">
      <alignment horizontal="left" vertical="center" wrapText="1"/>
      <protection/>
    </xf>
    <xf numFmtId="0" fontId="17" fillId="0" borderId="17" xfId="59" applyFont="1" applyBorder="1" applyAlignment="1">
      <alignment horizontal="left" vertical="center" wrapText="1"/>
      <protection/>
    </xf>
    <xf numFmtId="0" fontId="17" fillId="36" borderId="17" xfId="59" applyNumberFormat="1" applyFont="1" applyFill="1" applyBorder="1" applyAlignment="1" applyProtection="1">
      <alignment horizontal="left" vertical="top" wrapText="1"/>
      <protection locked="0"/>
    </xf>
    <xf numFmtId="0" fontId="18" fillId="0" borderId="82" xfId="59" applyFont="1" applyBorder="1" applyAlignment="1">
      <alignment horizontal="left" vertical="center" wrapText="1"/>
      <protection/>
    </xf>
    <xf numFmtId="0" fontId="17" fillId="0" borderId="78" xfId="59" applyFont="1" applyBorder="1" applyAlignment="1">
      <alignment horizontal="left" vertical="center" wrapText="1"/>
      <protection/>
    </xf>
    <xf numFmtId="0" fontId="17" fillId="0" borderId="15" xfId="59" applyFont="1" applyBorder="1" applyAlignment="1">
      <alignment horizontal="left" vertical="center" wrapText="1"/>
      <protection/>
    </xf>
    <xf numFmtId="0" fontId="17" fillId="0" borderId="72" xfId="59" applyFont="1" applyBorder="1" applyAlignment="1">
      <alignment horizontal="left" vertical="center" wrapText="1"/>
      <protection/>
    </xf>
    <xf numFmtId="0" fontId="17" fillId="36" borderId="79" xfId="59" applyFont="1" applyFill="1" applyBorder="1" applyAlignment="1">
      <alignment horizontal="center" vertical="top" wrapText="1"/>
      <protection/>
    </xf>
    <xf numFmtId="0" fontId="17" fillId="36" borderId="83" xfId="59" applyFont="1" applyFill="1" applyBorder="1" applyAlignment="1">
      <alignment horizontal="center" vertical="top" wrapText="1"/>
      <protection/>
    </xf>
    <xf numFmtId="0" fontId="17" fillId="36" borderId="17" xfId="59" applyFont="1" applyFill="1" applyBorder="1" applyAlignment="1">
      <alignment horizontal="center" vertical="top" wrapText="1"/>
      <protection/>
    </xf>
    <xf numFmtId="0" fontId="18" fillId="0" borderId="73" xfId="59" applyFont="1" applyBorder="1" applyAlignment="1">
      <alignment horizontal="left" vertical="center" wrapText="1"/>
      <protection/>
    </xf>
    <xf numFmtId="0" fontId="18" fillId="0" borderId="74" xfId="59" applyFont="1" applyBorder="1" applyAlignment="1">
      <alignment horizontal="left" vertical="center" wrapText="1"/>
      <protection/>
    </xf>
    <xf numFmtId="0" fontId="18" fillId="0" borderId="75" xfId="59" applyFont="1" applyBorder="1" applyAlignment="1">
      <alignment horizontal="left" vertical="center" wrapText="1"/>
      <protection/>
    </xf>
    <xf numFmtId="0" fontId="16" fillId="0" borderId="84" xfId="59" applyFont="1" applyBorder="1" applyAlignment="1">
      <alignment horizontal="center" vertical="top" wrapText="1"/>
      <protection/>
    </xf>
    <xf numFmtId="0" fontId="16" fillId="0" borderId="85" xfId="59" applyFont="1" applyBorder="1" applyAlignment="1">
      <alignment horizontal="center" vertical="top" wrapText="1"/>
      <protection/>
    </xf>
    <xf numFmtId="0" fontId="20" fillId="0" borderId="34" xfId="59" applyFont="1" applyFill="1" applyBorder="1" applyAlignment="1">
      <alignment horizontal="center" vertical="center" wrapText="1"/>
      <protection/>
    </xf>
    <xf numFmtId="0" fontId="20" fillId="0" borderId="18" xfId="59" applyFont="1" applyFill="1" applyBorder="1" applyAlignment="1">
      <alignment horizontal="center" vertical="center" wrapText="1"/>
      <protection/>
    </xf>
    <xf numFmtId="0" fontId="17" fillId="0" borderId="22" xfId="59" applyFont="1" applyFill="1" applyBorder="1" applyAlignment="1">
      <alignment horizontal="left" vertical="center" wrapText="1"/>
      <protection/>
    </xf>
    <xf numFmtId="0" fontId="17" fillId="0" borderId="11" xfId="59" applyFont="1" applyFill="1" applyBorder="1" applyAlignment="1">
      <alignment horizontal="left" vertical="center" wrapText="1"/>
      <protection/>
    </xf>
    <xf numFmtId="0" fontId="17" fillId="0" borderId="22" xfId="59" applyFont="1" applyBorder="1" applyAlignment="1">
      <alignment vertical="center" wrapText="1"/>
      <protection/>
    </xf>
    <xf numFmtId="0" fontId="17" fillId="0" borderId="16" xfId="59" applyFont="1" applyBorder="1" applyAlignment="1">
      <alignment vertical="center" wrapText="1"/>
      <protection/>
    </xf>
    <xf numFmtId="0" fontId="17" fillId="0" borderId="11" xfId="59" applyFont="1" applyBorder="1" applyAlignment="1">
      <alignment vertical="center" wrapText="1"/>
      <protection/>
    </xf>
    <xf numFmtId="0" fontId="7" fillId="36" borderId="10" xfId="59" applyFont="1" applyFill="1" applyBorder="1" applyAlignment="1">
      <alignment horizontal="center" wrapText="1"/>
      <protection/>
    </xf>
    <xf numFmtId="0" fontId="7" fillId="36" borderId="17" xfId="59" applyFont="1" applyFill="1" applyBorder="1" applyAlignment="1">
      <alignment horizontal="center" wrapText="1"/>
      <protection/>
    </xf>
    <xf numFmtId="0" fontId="21" fillId="40" borderId="22" xfId="0" applyFont="1" applyFill="1" applyBorder="1" applyAlignment="1">
      <alignment horizontal="center" vertical="center" wrapText="1"/>
    </xf>
    <xf numFmtId="0" fontId="16" fillId="41" borderId="16" xfId="0" applyFont="1" applyFill="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21" xfId="0" applyFont="1" applyBorder="1" applyAlignment="1">
      <alignment horizontal="center" vertical="center" wrapText="1"/>
    </xf>
    <xf numFmtId="38" fontId="0" fillId="36" borderId="71" xfId="0" applyNumberFormat="1" applyFill="1" applyBorder="1" applyAlignment="1">
      <alignment horizontal="center" vertical="center"/>
    </xf>
    <xf numFmtId="38" fontId="0" fillId="36" borderId="34" xfId="0" applyNumberFormat="1" applyFill="1" applyBorder="1" applyAlignment="1">
      <alignment horizontal="center" vertical="center"/>
    </xf>
    <xf numFmtId="0" fontId="16" fillId="0" borderId="19"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0" xfId="0" applyFont="1" applyFill="1" applyBorder="1" applyAlignment="1">
      <alignment horizontal="left" vertical="top" wrapText="1"/>
    </xf>
    <xf numFmtId="0" fontId="23" fillId="36" borderId="19" xfId="0" applyFont="1" applyFill="1" applyBorder="1" applyAlignment="1">
      <alignment horizontal="center" vertical="top" wrapText="1"/>
    </xf>
    <xf numFmtId="0" fontId="23" fillId="36" borderId="13" xfId="0" applyFont="1" applyFill="1" applyBorder="1" applyAlignment="1">
      <alignment horizontal="center" vertical="top" wrapText="1"/>
    </xf>
    <xf numFmtId="0" fontId="17" fillId="36" borderId="13" xfId="0" applyNumberFormat="1" applyFont="1" applyFill="1" applyBorder="1" applyAlignment="1" applyProtection="1">
      <alignment horizontal="center" vertical="center" wrapText="1"/>
      <protection locked="0"/>
    </xf>
    <xf numFmtId="0" fontId="17" fillId="36" borderId="10" xfId="0" applyNumberFormat="1" applyFont="1" applyFill="1" applyBorder="1" applyAlignment="1" applyProtection="1">
      <alignment horizontal="center" vertical="center" wrapText="1"/>
      <protection locked="0"/>
    </xf>
    <xf numFmtId="0" fontId="23" fillId="36" borderId="19" xfId="0" applyFont="1" applyFill="1" applyBorder="1" applyAlignment="1">
      <alignment horizontal="left" vertical="top" wrapText="1" indent="1"/>
    </xf>
    <xf numFmtId="0" fontId="0" fillId="36" borderId="13" xfId="0" applyFill="1" applyBorder="1" applyAlignment="1">
      <alignment horizontal="left" vertical="top" indent="1"/>
    </xf>
    <xf numFmtId="0" fontId="23" fillId="36" borderId="68" xfId="0" applyFont="1" applyFill="1" applyBorder="1" applyAlignment="1">
      <alignment horizontal="left" vertical="top" wrapText="1" indent="1"/>
    </xf>
    <xf numFmtId="0" fontId="0" fillId="36" borderId="35" xfId="0" applyFill="1" applyBorder="1" applyAlignment="1">
      <alignment horizontal="left" vertical="top" indent="1"/>
    </xf>
    <xf numFmtId="0" fontId="17" fillId="36" borderId="35" xfId="0" applyNumberFormat="1" applyFont="1" applyFill="1" applyBorder="1" applyAlignment="1" applyProtection="1">
      <alignment horizontal="center" vertical="center" wrapText="1"/>
      <protection locked="0"/>
    </xf>
    <xf numFmtId="0" fontId="17" fillId="36" borderId="36" xfId="0" applyNumberFormat="1" applyFont="1" applyFill="1" applyBorder="1" applyAlignment="1" applyProtection="1">
      <alignment horizontal="center" vertical="center" wrapText="1"/>
      <protection locked="0"/>
    </xf>
    <xf numFmtId="0" fontId="17" fillId="0" borderId="78" xfId="59" applyFont="1" applyBorder="1" applyAlignment="1" applyProtection="1">
      <alignment horizontal="left" vertical="center" wrapText="1"/>
      <protection/>
    </xf>
    <xf numFmtId="0" fontId="17" fillId="0" borderId="15" xfId="59" applyFont="1" applyBorder="1" applyAlignment="1" applyProtection="1">
      <alignment horizontal="left" vertical="center" wrapText="1"/>
      <protection/>
    </xf>
    <xf numFmtId="0" fontId="17" fillId="0" borderId="72" xfId="59" applyFont="1" applyBorder="1" applyAlignment="1" applyProtection="1">
      <alignment horizontal="left" vertical="center" wrapText="1"/>
      <protection/>
    </xf>
    <xf numFmtId="0" fontId="17" fillId="36" borderId="79" xfId="59" applyFont="1" applyFill="1" applyBorder="1" applyAlignment="1" applyProtection="1">
      <alignment horizontal="center" vertical="top" wrapText="1"/>
      <protection/>
    </xf>
    <xf numFmtId="0" fontId="17" fillId="36" borderId="80" xfId="59" applyFont="1" applyFill="1" applyBorder="1" applyAlignment="1" applyProtection="1">
      <alignment horizontal="center" vertical="top" wrapText="1"/>
      <protection/>
    </xf>
    <xf numFmtId="0" fontId="8" fillId="36" borderId="22" xfId="59" applyFont="1" applyFill="1" applyBorder="1" applyAlignment="1" applyProtection="1">
      <alignment horizontal="center" vertical="top" wrapText="1"/>
      <protection/>
    </xf>
    <xf numFmtId="0" fontId="8" fillId="36" borderId="16" xfId="59" applyFont="1" applyFill="1" applyBorder="1" applyAlignment="1" applyProtection="1">
      <alignment horizontal="center" vertical="top" wrapText="1"/>
      <protection/>
    </xf>
    <xf numFmtId="0" fontId="17" fillId="36" borderId="10" xfId="59" applyFont="1" applyFill="1" applyBorder="1" applyAlignment="1" applyProtection="1">
      <alignment horizontal="center" vertical="top" wrapText="1"/>
      <protection locked="0"/>
    </xf>
    <xf numFmtId="0" fontId="17" fillId="36" borderId="16" xfId="59" applyFont="1" applyFill="1" applyBorder="1" applyAlignment="1" applyProtection="1">
      <alignment horizontal="center" vertical="top" wrapText="1"/>
      <protection locked="0"/>
    </xf>
    <xf numFmtId="0" fontId="17" fillId="36" borderId="17" xfId="59" applyFont="1" applyFill="1" applyBorder="1" applyAlignment="1" applyProtection="1">
      <alignment horizontal="center" vertical="top" wrapText="1"/>
      <protection locked="0"/>
    </xf>
    <xf numFmtId="0" fontId="17" fillId="0" borderId="22" xfId="59" applyFont="1" applyFill="1" applyBorder="1" applyAlignment="1" applyProtection="1">
      <alignment horizontal="left" vertical="center" wrapText="1"/>
      <protection/>
    </xf>
    <xf numFmtId="0" fontId="17" fillId="0" borderId="11" xfId="59" applyFont="1" applyFill="1" applyBorder="1" applyAlignment="1" applyProtection="1">
      <alignment horizontal="left" vertical="center" wrapText="1"/>
      <protection/>
    </xf>
    <xf numFmtId="175" fontId="17" fillId="36" borderId="10" xfId="59" applyNumberFormat="1" applyFont="1" applyFill="1" applyBorder="1" applyAlignment="1" applyProtection="1">
      <alignment horizontal="center" vertical="center" wrapText="1"/>
      <protection/>
    </xf>
    <xf numFmtId="175" fontId="17" fillId="36" borderId="16" xfId="59" applyNumberFormat="1" applyFont="1" applyFill="1" applyBorder="1" applyAlignment="1" applyProtection="1">
      <alignment horizontal="center" vertical="center" wrapText="1"/>
      <protection/>
    </xf>
    <xf numFmtId="175" fontId="17" fillId="36" borderId="17" xfId="59" applyNumberFormat="1" applyFont="1" applyFill="1" applyBorder="1" applyAlignment="1" applyProtection="1">
      <alignment horizontal="center" vertical="center" wrapText="1"/>
      <protection/>
    </xf>
    <xf numFmtId="0" fontId="17" fillId="0" borderId="22" xfId="59" applyFont="1" applyBorder="1" applyAlignment="1">
      <alignment horizontal="left" vertical="center" wrapText="1" indent="2"/>
      <protection/>
    </xf>
    <xf numFmtId="0" fontId="17" fillId="0" borderId="16" xfId="59" applyFont="1" applyBorder="1" applyAlignment="1">
      <alignment horizontal="left" vertical="center" wrapText="1" indent="2"/>
      <protection/>
    </xf>
    <xf numFmtId="175" fontId="17" fillId="36" borderId="10" xfId="59" applyNumberFormat="1" applyFont="1" applyFill="1" applyBorder="1" applyAlignment="1" applyProtection="1">
      <alignment horizontal="center" vertical="center" wrapText="1"/>
      <protection locked="0"/>
    </xf>
    <xf numFmtId="175" fontId="17" fillId="36" borderId="16" xfId="59" applyNumberFormat="1" applyFont="1" applyFill="1" applyBorder="1" applyAlignment="1" applyProtection="1">
      <alignment horizontal="center" vertical="center" wrapText="1"/>
      <protection locked="0"/>
    </xf>
    <xf numFmtId="175" fontId="17" fillId="36" borderId="17" xfId="59" applyNumberFormat="1" applyFont="1" applyFill="1" applyBorder="1" applyAlignment="1" applyProtection="1">
      <alignment horizontal="center" vertical="center" wrapText="1"/>
      <protection locked="0"/>
    </xf>
    <xf numFmtId="6" fontId="17" fillId="36" borderId="10" xfId="59" applyNumberFormat="1" applyFont="1" applyFill="1" applyBorder="1" applyAlignment="1" applyProtection="1">
      <alignment horizontal="center" vertical="center" wrapText="1"/>
      <protection locked="0"/>
    </xf>
    <xf numFmtId="6" fontId="17" fillId="36" borderId="17" xfId="59" applyNumberFormat="1" applyFont="1" applyFill="1" applyBorder="1" applyAlignment="1" applyProtection="1">
      <alignment horizontal="center" vertical="center" wrapText="1"/>
      <protection locked="0"/>
    </xf>
    <xf numFmtId="0" fontId="17" fillId="0" borderId="84" xfId="59" applyFont="1" applyBorder="1" applyAlignment="1">
      <alignment horizontal="left" vertical="center" wrapText="1"/>
      <protection/>
    </xf>
    <xf numFmtId="0" fontId="17" fillId="0" borderId="80" xfId="59" applyFont="1" applyBorder="1" applyAlignment="1">
      <alignment horizontal="left" vertical="center" wrapText="1"/>
      <protection/>
    </xf>
    <xf numFmtId="0" fontId="17" fillId="36" borderId="83" xfId="59" applyFont="1" applyFill="1" applyBorder="1" applyAlignment="1">
      <alignment horizontal="center" vertical="center" wrapText="1"/>
      <protection/>
    </xf>
    <xf numFmtId="0" fontId="17" fillId="0" borderId="22" xfId="59" applyFont="1" applyBorder="1" applyAlignment="1">
      <alignment horizontal="left" vertical="top" wrapText="1"/>
      <protection/>
    </xf>
    <xf numFmtId="0" fontId="17" fillId="0" borderId="16" xfId="59" applyFont="1" applyBorder="1" applyAlignment="1">
      <alignment horizontal="left" vertical="top" wrapText="1"/>
      <protection/>
    </xf>
    <xf numFmtId="0" fontId="0" fillId="0" borderId="11" xfId="0" applyBorder="1" applyAlignment="1">
      <alignment/>
    </xf>
    <xf numFmtId="0" fontId="17" fillId="36" borderId="87" xfId="59" applyFont="1" applyFill="1" applyBorder="1" applyAlignment="1">
      <alignment horizontal="center" vertical="center" wrapText="1"/>
      <protection/>
    </xf>
    <xf numFmtId="0" fontId="17" fillId="0" borderId="78" xfId="59" applyFont="1" applyBorder="1" applyAlignment="1">
      <alignment horizontal="left" vertical="center" wrapText="1" indent="3"/>
      <protection/>
    </xf>
    <xf numFmtId="0" fontId="17" fillId="0" borderId="72" xfId="59" applyFont="1" applyBorder="1" applyAlignment="1">
      <alignment horizontal="left" vertical="center" wrapText="1" indent="3"/>
      <protection/>
    </xf>
    <xf numFmtId="0" fontId="17" fillId="36" borderId="72" xfId="59" applyFont="1" applyFill="1" applyBorder="1" applyAlignment="1">
      <alignment horizontal="center" vertical="center" wrapText="1"/>
      <protection/>
    </xf>
    <xf numFmtId="0" fontId="17" fillId="36" borderId="21" xfId="59" applyFont="1" applyFill="1" applyBorder="1" applyAlignment="1">
      <alignment horizontal="center" vertical="center" wrapText="1"/>
      <protection/>
    </xf>
    <xf numFmtId="0" fontId="17" fillId="36" borderId="88" xfId="59" applyFont="1" applyFill="1" applyBorder="1" applyAlignment="1">
      <alignment horizontal="center" vertical="center" wrapText="1"/>
      <protection/>
    </xf>
    <xf numFmtId="0" fontId="17" fillId="36" borderId="10" xfId="0" applyNumberFormat="1" applyFont="1" applyFill="1" applyBorder="1" applyAlignment="1" applyProtection="1">
      <alignment horizontal="left" vertical="center"/>
      <protection locked="0"/>
    </xf>
    <xf numFmtId="0" fontId="17" fillId="36" borderId="11" xfId="0" applyNumberFormat="1" applyFont="1" applyFill="1" applyBorder="1" applyAlignment="1" applyProtection="1">
      <alignment horizontal="left" vertical="center"/>
      <protection locked="0"/>
    </xf>
    <xf numFmtId="0" fontId="17" fillId="36" borderId="13" xfId="0" applyNumberFormat="1" applyFont="1" applyFill="1" applyBorder="1" applyAlignment="1" applyProtection="1">
      <alignment horizontal="left" vertical="center"/>
      <protection locked="0"/>
    </xf>
    <xf numFmtId="0" fontId="17" fillId="36" borderId="20" xfId="0" applyNumberFormat="1" applyFont="1" applyFill="1" applyBorder="1" applyAlignment="1" applyProtection="1">
      <alignment horizontal="left" vertical="center"/>
      <protection locked="0"/>
    </xf>
    <xf numFmtId="49" fontId="17" fillId="0" borderId="78" xfId="0" applyNumberFormat="1" applyFont="1" applyBorder="1" applyAlignment="1">
      <alignment horizontal="left" vertical="center" wrapText="1"/>
    </xf>
    <xf numFmtId="49" fontId="17" fillId="0" borderId="15"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0" fontId="17" fillId="0" borderId="10" xfId="0" applyFont="1" applyBorder="1" applyAlignment="1">
      <alignment horizontal="right" vertical="center" indent="1"/>
    </xf>
    <xf numFmtId="0" fontId="17" fillId="0" borderId="16" xfId="0" applyFont="1" applyBorder="1" applyAlignment="1">
      <alignment horizontal="right" vertical="center" indent="1"/>
    </xf>
    <xf numFmtId="0" fontId="17" fillId="36" borderId="10" xfId="0" applyNumberFormat="1" applyFont="1" applyFill="1" applyBorder="1" applyAlignment="1" applyProtection="1">
      <alignment horizontal="left" vertical="center" shrinkToFit="1"/>
      <protection locked="0"/>
    </xf>
    <xf numFmtId="0" fontId="17" fillId="36" borderId="17" xfId="0" applyNumberFormat="1" applyFont="1" applyFill="1" applyBorder="1" applyAlignment="1" applyProtection="1">
      <alignment horizontal="left" vertical="center" shrinkToFit="1"/>
      <protection locked="0"/>
    </xf>
    <xf numFmtId="0" fontId="17" fillId="0" borderId="22" xfId="59" applyFont="1" applyBorder="1" applyAlignment="1">
      <alignment horizontal="left" vertical="center" wrapText="1" indent="3"/>
      <protection/>
    </xf>
    <xf numFmtId="0" fontId="17" fillId="0" borderId="11" xfId="59" applyFont="1" applyBorder="1" applyAlignment="1">
      <alignment horizontal="left" vertical="center" wrapText="1" indent="3"/>
      <protection/>
    </xf>
    <xf numFmtId="0" fontId="17" fillId="36" borderId="13" xfId="59" applyFont="1" applyFill="1" applyBorder="1" applyAlignment="1">
      <alignment horizontal="center" vertical="center" wrapText="1"/>
      <protection/>
    </xf>
    <xf numFmtId="0" fontId="17" fillId="36" borderId="20" xfId="59" applyFont="1" applyFill="1" applyBorder="1" applyAlignment="1">
      <alignment horizontal="center" vertical="center" wrapText="1"/>
      <protection/>
    </xf>
    <xf numFmtId="0" fontId="17" fillId="36" borderId="89" xfId="59" applyNumberFormat="1" applyFont="1" applyFill="1" applyBorder="1" applyAlignment="1" applyProtection="1">
      <alignment horizontal="left" vertical="top" wrapText="1"/>
      <protection locked="0"/>
    </xf>
    <xf numFmtId="0" fontId="17" fillId="36" borderId="56" xfId="59" applyNumberFormat="1" applyFont="1" applyFill="1" applyBorder="1" applyAlignment="1" applyProtection="1">
      <alignment horizontal="left" vertical="top" wrapText="1"/>
      <protection locked="0"/>
    </xf>
    <xf numFmtId="0" fontId="17" fillId="36" borderId="90" xfId="59" applyNumberFormat="1" applyFont="1" applyFill="1" applyBorder="1" applyAlignment="1" applyProtection="1">
      <alignment horizontal="left" vertical="top" wrapText="1"/>
      <protection locked="0"/>
    </xf>
    <xf numFmtId="49" fontId="26" fillId="0" borderId="22" xfId="55" applyNumberFormat="1" applyFont="1" applyBorder="1" applyAlignment="1" applyProtection="1">
      <alignment horizontal="left" vertical="center" wrapText="1"/>
      <protection/>
    </xf>
    <xf numFmtId="49" fontId="98" fillId="0" borderId="16" xfId="55" applyNumberFormat="1" applyFont="1" applyBorder="1" applyAlignment="1" applyProtection="1">
      <alignment horizontal="left" vertical="center" wrapText="1"/>
      <protection/>
    </xf>
    <xf numFmtId="49" fontId="98" fillId="0" borderId="17" xfId="55" applyNumberFormat="1" applyFont="1" applyBorder="1" applyAlignment="1" applyProtection="1">
      <alignment horizontal="left" vertical="center" wrapText="1"/>
      <protection/>
    </xf>
    <xf numFmtId="0" fontId="17" fillId="0" borderId="22" xfId="0" applyFont="1" applyBorder="1" applyAlignment="1">
      <alignment vertical="center" wrapText="1"/>
    </xf>
    <xf numFmtId="0" fontId="17" fillId="0" borderId="16" xfId="0" applyFont="1" applyBorder="1" applyAlignment="1">
      <alignment vertical="center" wrapText="1"/>
    </xf>
    <xf numFmtId="0" fontId="17" fillId="0" borderId="17" xfId="0" applyFont="1" applyBorder="1" applyAlignment="1">
      <alignment vertical="center" wrapText="1"/>
    </xf>
    <xf numFmtId="0" fontId="26" fillId="0" borderId="54" xfId="55" applyFont="1" applyBorder="1" applyAlignment="1" applyProtection="1">
      <alignment vertical="center"/>
      <protection/>
    </xf>
    <xf numFmtId="0" fontId="98" fillId="0" borderId="0" xfId="55" applyFont="1" applyBorder="1" applyAlignment="1" applyProtection="1">
      <alignment vertical="center"/>
      <protection/>
    </xf>
    <xf numFmtId="0" fontId="98" fillId="0" borderId="55" xfId="55" applyFont="1" applyBorder="1" applyAlignment="1" applyProtection="1">
      <alignment vertical="center"/>
      <protection/>
    </xf>
    <xf numFmtId="0" fontId="85" fillId="0" borderId="74" xfId="0" applyFont="1" applyFill="1" applyBorder="1" applyAlignment="1">
      <alignment horizontal="center"/>
    </xf>
    <xf numFmtId="0" fontId="26" fillId="0" borderId="54" xfId="55" applyFont="1" applyBorder="1" applyAlignment="1" applyProtection="1">
      <alignment vertical="center" wrapText="1"/>
      <protection/>
    </xf>
    <xf numFmtId="0" fontId="26" fillId="0" borderId="0" xfId="55" applyFont="1" applyBorder="1" applyAlignment="1" applyProtection="1">
      <alignment vertical="center"/>
      <protection/>
    </xf>
    <xf numFmtId="0" fontId="26" fillId="0" borderId="55" xfId="55" applyFont="1" applyBorder="1" applyAlignment="1" applyProtection="1">
      <alignment vertical="center"/>
      <protection/>
    </xf>
    <xf numFmtId="0" fontId="6" fillId="0" borderId="22" xfId="59" applyFont="1" applyBorder="1" applyAlignment="1">
      <alignment horizontal="left" vertical="center" wrapText="1"/>
      <protection/>
    </xf>
    <xf numFmtId="0" fontId="6" fillId="0" borderId="16" xfId="59" applyFont="1" applyBorder="1" applyAlignment="1">
      <alignment horizontal="left" vertical="center" wrapText="1"/>
      <protection/>
    </xf>
    <xf numFmtId="0" fontId="6" fillId="0" borderId="17" xfId="59" applyFont="1" applyBorder="1" applyAlignment="1">
      <alignment horizontal="left" vertical="center" wrapText="1"/>
      <protection/>
    </xf>
    <xf numFmtId="0" fontId="26" fillId="0" borderId="22" xfId="55" applyFont="1" applyBorder="1" applyAlignment="1" applyProtection="1">
      <alignment horizontal="left" vertical="center" wrapText="1"/>
      <protection/>
    </xf>
    <xf numFmtId="0" fontId="98" fillId="0" borderId="16" xfId="55" applyFont="1" applyBorder="1" applyAlignment="1" applyProtection="1">
      <alignment horizontal="left" vertical="center" wrapText="1"/>
      <protection/>
    </xf>
    <xf numFmtId="0" fontId="98" fillId="0" borderId="11" xfId="55" applyFont="1" applyBorder="1" applyAlignment="1" applyProtection="1">
      <alignment horizontal="left" vertical="center" wrapText="1"/>
      <protection/>
    </xf>
    <xf numFmtId="0" fontId="8" fillId="36" borderId="22" xfId="59" applyNumberFormat="1" applyFont="1" applyFill="1" applyBorder="1" applyAlignment="1" applyProtection="1">
      <alignment horizontal="left" vertical="top" wrapText="1"/>
      <protection locked="0"/>
    </xf>
    <xf numFmtId="0" fontId="8" fillId="36" borderId="16" xfId="59" applyNumberFormat="1" applyFont="1" applyFill="1" applyBorder="1" applyAlignment="1" applyProtection="1">
      <alignment horizontal="left" vertical="top" wrapText="1"/>
      <protection locked="0"/>
    </xf>
    <xf numFmtId="0" fontId="8" fillId="36" borderId="15" xfId="59" applyNumberFormat="1" applyFont="1" applyFill="1" applyBorder="1" applyAlignment="1" applyProtection="1">
      <alignment horizontal="left" vertical="top" wrapText="1"/>
      <protection locked="0"/>
    </xf>
    <xf numFmtId="0" fontId="8" fillId="36" borderId="18" xfId="59" applyNumberFormat="1" applyFont="1" applyFill="1" applyBorder="1" applyAlignment="1" applyProtection="1">
      <alignment horizontal="left" vertical="top" wrapText="1"/>
      <protection locked="0"/>
    </xf>
    <xf numFmtId="0" fontId="0" fillId="39" borderId="48" xfId="0" applyFont="1" applyFill="1" applyBorder="1" applyAlignment="1">
      <alignment horizontal="center"/>
    </xf>
    <xf numFmtId="0" fontId="0" fillId="39" borderId="51" xfId="0" applyFont="1" applyFill="1" applyBorder="1" applyAlignment="1">
      <alignment horizontal="center"/>
    </xf>
    <xf numFmtId="0" fontId="35" fillId="0" borderId="54" xfId="61" applyFont="1" applyBorder="1" applyAlignment="1" applyProtection="1">
      <alignment horizontal="left" vertical="center" wrapText="1"/>
      <protection/>
    </xf>
    <xf numFmtId="0" fontId="35" fillId="0" borderId="0" xfId="61"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0" fillId="36" borderId="16" xfId="61" applyNumberFormat="1" applyFont="1" applyFill="1" applyBorder="1" applyAlignment="1" applyProtection="1">
      <alignment horizontal="left" vertical="center" shrinkToFit="1"/>
      <protection locked="0"/>
    </xf>
    <xf numFmtId="0" fontId="40" fillId="36" borderId="17" xfId="61" applyNumberFormat="1" applyFont="1" applyFill="1" applyBorder="1" applyAlignment="1" applyProtection="1">
      <alignment horizontal="left" vertical="center" shrinkToFit="1"/>
      <protection locked="0"/>
    </xf>
    <xf numFmtId="0" fontId="17" fillId="0" borderId="19" xfId="59" applyFont="1" applyBorder="1" applyAlignment="1" applyProtection="1">
      <alignment horizontal="left" vertical="center" wrapText="1"/>
      <protection/>
    </xf>
    <xf numFmtId="0" fontId="17" fillId="0" borderId="13" xfId="59" applyFont="1" applyBorder="1" applyAlignment="1" applyProtection="1">
      <alignment horizontal="left" vertical="center" wrapText="1"/>
      <protection/>
    </xf>
    <xf numFmtId="0" fontId="8" fillId="36" borderId="13" xfId="59" applyFont="1" applyFill="1" applyBorder="1" applyAlignment="1" applyProtection="1">
      <alignment horizontal="center" vertical="top" wrapText="1"/>
      <protection/>
    </xf>
    <xf numFmtId="0" fontId="8" fillId="36" borderId="20" xfId="59" applyFont="1" applyFill="1" applyBorder="1" applyAlignment="1" applyProtection="1">
      <alignment horizontal="center" vertical="top" wrapText="1"/>
      <protection/>
    </xf>
    <xf numFmtId="0" fontId="17" fillId="36" borderId="22" xfId="59" applyNumberFormat="1" applyFont="1" applyFill="1" applyBorder="1" applyAlignment="1" applyProtection="1">
      <alignment horizontal="left" vertical="center" wrapText="1"/>
      <protection locked="0"/>
    </xf>
    <xf numFmtId="0" fontId="17" fillId="36" borderId="16" xfId="59" applyNumberFormat="1" applyFont="1" applyFill="1" applyBorder="1" applyAlignment="1" applyProtection="1">
      <alignment horizontal="left" vertical="center" wrapText="1"/>
      <protection locked="0"/>
    </xf>
    <xf numFmtId="0" fontId="17" fillId="36" borderId="17" xfId="59" applyNumberFormat="1" applyFont="1" applyFill="1" applyBorder="1" applyAlignment="1" applyProtection="1">
      <alignment horizontal="left" vertical="center" wrapText="1"/>
      <protection locked="0"/>
    </xf>
    <xf numFmtId="0" fontId="35" fillId="0" borderId="73" xfId="61" applyFont="1" applyBorder="1" applyAlignment="1" applyProtection="1">
      <alignment horizontal="left" vertical="center" wrapText="1"/>
      <protection/>
    </xf>
    <xf numFmtId="0" fontId="35" fillId="0" borderId="74" xfId="61" applyFont="1" applyBorder="1" applyAlignment="1" applyProtection="1">
      <alignment horizontal="left" vertical="center" wrapText="1"/>
      <protection/>
    </xf>
    <xf numFmtId="0" fontId="0" fillId="0" borderId="74" xfId="0" applyBorder="1" applyAlignment="1" applyProtection="1">
      <alignment horizontal="left" vertical="center" wrapText="1"/>
      <protection/>
    </xf>
    <xf numFmtId="0" fontId="40" fillId="36" borderId="56" xfId="61" applyNumberFormat="1" applyFont="1" applyFill="1" applyBorder="1" applyAlignment="1" applyProtection="1">
      <alignment horizontal="center" vertical="center"/>
      <protection locked="0"/>
    </xf>
    <xf numFmtId="0" fontId="40" fillId="36" borderId="90" xfId="61" applyNumberFormat="1" applyFont="1" applyFill="1" applyBorder="1" applyAlignment="1" applyProtection="1">
      <alignment horizontal="center" vertical="center"/>
      <protection locked="0"/>
    </xf>
    <xf numFmtId="0" fontId="18" fillId="0" borderId="91" xfId="60" applyFont="1" applyBorder="1" applyAlignment="1" applyProtection="1">
      <alignment horizontal="left" vertical="center" wrapText="1"/>
      <protection/>
    </xf>
    <xf numFmtId="0" fontId="18" fillId="0" borderId="92" xfId="60" applyFont="1" applyBorder="1" applyAlignment="1" applyProtection="1">
      <alignment horizontal="left" vertical="center" wrapText="1"/>
      <protection/>
    </xf>
    <xf numFmtId="0" fontId="18" fillId="0" borderId="93" xfId="60" applyFont="1" applyBorder="1" applyAlignment="1" applyProtection="1">
      <alignment horizontal="left" vertical="center" wrapText="1"/>
      <protection/>
    </xf>
    <xf numFmtId="0" fontId="18" fillId="0" borderId="94" xfId="60" applyFont="1" applyBorder="1" applyAlignment="1" applyProtection="1">
      <alignment horizontal="left" vertical="center" wrapText="1"/>
      <protection/>
    </xf>
    <xf numFmtId="0" fontId="39" fillId="36" borderId="84" xfId="61" applyFont="1" applyFill="1" applyBorder="1" applyAlignment="1" applyProtection="1">
      <alignment horizontal="left"/>
      <protection/>
    </xf>
    <xf numFmtId="0" fontId="39" fillId="36" borderId="80" xfId="61" applyFont="1" applyFill="1" applyBorder="1" applyAlignment="1" applyProtection="1">
      <alignment horizontal="left"/>
      <protection/>
    </xf>
    <xf numFmtId="0" fontId="39" fillId="36" borderId="83" xfId="61" applyFont="1" applyFill="1" applyBorder="1" applyAlignment="1" applyProtection="1">
      <alignment horizontal="left"/>
      <protection/>
    </xf>
    <xf numFmtId="0" fontId="4" fillId="0" borderId="89" xfId="59" applyFont="1" applyBorder="1" applyAlignment="1" applyProtection="1">
      <alignment horizontal="center" vertical="center" wrapText="1"/>
      <protection/>
    </xf>
    <xf numFmtId="0" fontId="4" fillId="0" borderId="56" xfId="59" applyFont="1" applyBorder="1" applyAlignment="1" applyProtection="1">
      <alignment horizontal="center" vertical="center" wrapText="1"/>
      <protection/>
    </xf>
    <xf numFmtId="0" fontId="4" fillId="0" borderId="90" xfId="59" applyFont="1" applyBorder="1" applyAlignment="1" applyProtection="1">
      <alignment horizontal="center" vertical="center" wrapText="1"/>
      <protection/>
    </xf>
    <xf numFmtId="0" fontId="38" fillId="42" borderId="76" xfId="59" applyFont="1" applyFill="1" applyBorder="1" applyAlignment="1" applyProtection="1">
      <alignment horizontal="center" vertical="top"/>
      <protection/>
    </xf>
    <xf numFmtId="0" fontId="38" fillId="43" borderId="77" xfId="59" applyFont="1" applyFill="1" applyBorder="1" applyAlignment="1" applyProtection="1">
      <alignment horizontal="center" vertical="top"/>
      <protection/>
    </xf>
    <xf numFmtId="0" fontId="38" fillId="44" borderId="82" xfId="59" applyFont="1" applyFill="1" applyBorder="1" applyAlignment="1" applyProtection="1">
      <alignment horizontal="center" vertical="top"/>
      <protection/>
    </xf>
    <xf numFmtId="0" fontId="17" fillId="36" borderId="79" xfId="59" applyFont="1" applyFill="1" applyBorder="1" applyAlignment="1" applyProtection="1">
      <alignment horizontal="center" vertical="center" wrapText="1"/>
      <protection/>
    </xf>
    <xf numFmtId="0" fontId="17" fillId="36" borderId="85" xfId="59" applyFont="1" applyFill="1" applyBorder="1" applyAlignment="1" applyProtection="1">
      <alignment horizontal="center" vertical="center" wrapText="1"/>
      <protection/>
    </xf>
    <xf numFmtId="0" fontId="17" fillId="0" borderId="71" xfId="59" applyFont="1" applyBorder="1" applyAlignment="1" applyProtection="1">
      <alignment horizontal="center" vertical="center" wrapText="1"/>
      <protection/>
    </xf>
    <xf numFmtId="0" fontId="17" fillId="0" borderId="0" xfId="59" applyFont="1" applyBorder="1" applyAlignment="1" applyProtection="1">
      <alignment horizontal="center" vertical="center" wrapText="1"/>
      <protection/>
    </xf>
    <xf numFmtId="0" fontId="17" fillId="0" borderId="61" xfId="59" applyFont="1" applyBorder="1" applyAlignment="1" applyProtection="1">
      <alignment horizontal="center" vertical="center" wrapText="1"/>
      <protection/>
    </xf>
    <xf numFmtId="175" fontId="17" fillId="36" borderId="21" xfId="59" applyNumberFormat="1" applyFont="1" applyFill="1" applyBorder="1" applyAlignment="1" applyProtection="1">
      <alignment horizontal="center" vertical="center" wrapText="1"/>
      <protection locked="0"/>
    </xf>
    <xf numFmtId="175" fontId="17" fillId="36" borderId="88" xfId="59" applyNumberFormat="1" applyFont="1" applyFill="1" applyBorder="1" applyAlignment="1" applyProtection="1">
      <alignment horizontal="center" vertical="center" wrapText="1"/>
      <protection locked="0"/>
    </xf>
    <xf numFmtId="0" fontId="17" fillId="0" borderId="22" xfId="59" applyFont="1" applyBorder="1" applyAlignment="1" applyProtection="1">
      <alignment horizontal="left" vertical="center" wrapText="1"/>
      <protection/>
    </xf>
    <xf numFmtId="0" fontId="17" fillId="0" borderId="16" xfId="59" applyFont="1" applyBorder="1" applyAlignment="1" applyProtection="1">
      <alignment horizontal="left" vertical="center" wrapText="1"/>
      <protection/>
    </xf>
    <xf numFmtId="0" fontId="17" fillId="36" borderId="13" xfId="59" applyFont="1" applyFill="1" applyBorder="1" applyAlignment="1" applyProtection="1">
      <alignment horizontal="center" vertical="center" wrapText="1"/>
      <protection/>
    </xf>
    <xf numFmtId="0" fontId="17" fillId="36" borderId="20" xfId="59" applyFont="1" applyFill="1" applyBorder="1" applyAlignment="1" applyProtection="1">
      <alignment horizontal="center" vertical="center" wrapText="1"/>
      <protection/>
    </xf>
    <xf numFmtId="0" fontId="17" fillId="0" borderId="68" xfId="59" applyFont="1" applyBorder="1" applyAlignment="1" applyProtection="1">
      <alignment horizontal="left" vertical="center" wrapText="1"/>
      <protection/>
    </xf>
    <xf numFmtId="0" fontId="17" fillId="0" borderId="35" xfId="59" applyFont="1" applyBorder="1" applyAlignment="1" applyProtection="1">
      <alignment horizontal="left" vertical="center" wrapText="1"/>
      <protection/>
    </xf>
    <xf numFmtId="0" fontId="8" fillId="36" borderId="35" xfId="59" applyFont="1" applyFill="1" applyBorder="1" applyAlignment="1" applyProtection="1">
      <alignment horizontal="center" vertical="top" wrapText="1"/>
      <protection/>
    </xf>
    <xf numFmtId="0" fontId="8" fillId="36" borderId="95" xfId="59" applyFont="1" applyFill="1" applyBorder="1" applyAlignment="1" applyProtection="1">
      <alignment horizontal="center" vertical="top" wrapText="1"/>
      <protection/>
    </xf>
    <xf numFmtId="0" fontId="17" fillId="36" borderId="81" xfId="59" applyNumberFormat="1" applyFont="1" applyFill="1" applyBorder="1" applyAlignment="1" applyProtection="1">
      <alignment horizontal="left" vertical="center" wrapText="1"/>
      <protection locked="0"/>
    </xf>
    <xf numFmtId="0" fontId="17" fillId="36" borderId="12" xfId="59" applyNumberFormat="1" applyFont="1" applyFill="1" applyBorder="1" applyAlignment="1" applyProtection="1">
      <alignment horizontal="left" vertical="center" wrapText="1"/>
      <protection locked="0"/>
    </xf>
    <xf numFmtId="0" fontId="17" fillId="36" borderId="96" xfId="59" applyNumberFormat="1" applyFont="1" applyFill="1" applyBorder="1" applyAlignment="1" applyProtection="1">
      <alignment horizontal="left" vertical="center" wrapText="1"/>
      <protection locked="0"/>
    </xf>
    <xf numFmtId="0" fontId="4" fillId="0" borderId="76" xfId="59" applyFont="1" applyBorder="1" applyAlignment="1" applyProtection="1">
      <alignment vertical="top" wrapText="1"/>
      <protection/>
    </xf>
    <xf numFmtId="0" fontId="4" fillId="0" borderId="77" xfId="59" applyFont="1" applyBorder="1" applyAlignment="1" applyProtection="1">
      <alignment vertical="top" wrapText="1"/>
      <protection/>
    </xf>
    <xf numFmtId="0" fontId="4" fillId="0" borderId="82" xfId="59" applyFont="1" applyBorder="1" applyAlignment="1" applyProtection="1">
      <alignment vertical="top" wrapText="1"/>
      <protection/>
    </xf>
    <xf numFmtId="0" fontId="17" fillId="0" borderId="65" xfId="59" applyFont="1" applyBorder="1" applyAlignment="1" applyProtection="1">
      <alignment horizontal="left" vertical="center" wrapText="1"/>
      <protection/>
    </xf>
    <xf numFmtId="0" fontId="17" fillId="0" borderId="97" xfId="59" applyFont="1" applyBorder="1" applyAlignment="1" applyProtection="1">
      <alignment horizontal="left" vertical="center" wrapText="1"/>
      <protection/>
    </xf>
    <xf numFmtId="0" fontId="17" fillId="36" borderId="71" xfId="59" applyFont="1" applyFill="1" applyBorder="1" applyAlignment="1" applyProtection="1">
      <alignment horizontal="center" vertical="center" wrapText="1"/>
      <protection/>
    </xf>
    <xf numFmtId="0" fontId="17" fillId="36" borderId="61" xfId="59" applyFont="1" applyFill="1" applyBorder="1" applyAlignment="1" applyProtection="1">
      <alignment horizontal="center" vertical="center" wrapText="1"/>
      <protection/>
    </xf>
    <xf numFmtId="0" fontId="17" fillId="36" borderId="34" xfId="59" applyFont="1" applyFill="1" applyBorder="1" applyAlignment="1" applyProtection="1">
      <alignment horizontal="center" vertical="center" wrapText="1"/>
      <protection/>
    </xf>
    <xf numFmtId="0" fontId="17" fillId="36" borderId="72" xfId="59" applyFont="1" applyFill="1" applyBorder="1" applyAlignment="1" applyProtection="1">
      <alignment horizontal="center" vertical="center" wrapText="1"/>
      <protection/>
    </xf>
    <xf numFmtId="0" fontId="17" fillId="0" borderId="71" xfId="59" applyFont="1" applyBorder="1" applyAlignment="1" applyProtection="1">
      <alignment horizontal="left" vertical="center" wrapText="1"/>
      <protection/>
    </xf>
    <xf numFmtId="0" fontId="17" fillId="0" borderId="0" xfId="59" applyFont="1" applyBorder="1" applyAlignment="1" applyProtection="1">
      <alignment horizontal="left" vertical="center" wrapText="1"/>
      <protection/>
    </xf>
    <xf numFmtId="0" fontId="17" fillId="0" borderId="61" xfId="59" applyFont="1" applyBorder="1" applyAlignment="1" applyProtection="1">
      <alignment horizontal="left" vertical="center" wrapText="1"/>
      <protection/>
    </xf>
    <xf numFmtId="0" fontId="17" fillId="0" borderId="34" xfId="59" applyFont="1" applyBorder="1" applyAlignment="1" applyProtection="1">
      <alignment horizontal="left" vertical="center" wrapText="1"/>
      <protection/>
    </xf>
    <xf numFmtId="0" fontId="17" fillId="36" borderId="21" xfId="59" applyFont="1" applyFill="1" applyBorder="1" applyAlignment="1" applyProtection="1">
      <alignment horizontal="center" vertical="center" wrapText="1"/>
      <protection/>
    </xf>
    <xf numFmtId="0" fontId="17" fillId="36" borderId="88" xfId="59" applyFont="1" applyFill="1" applyBorder="1" applyAlignment="1" applyProtection="1">
      <alignment horizontal="center" vertical="center" wrapText="1"/>
      <protection/>
    </xf>
    <xf numFmtId="175" fontId="8" fillId="36" borderId="10" xfId="59" applyNumberFormat="1" applyFont="1" applyFill="1" applyBorder="1" applyAlignment="1" applyProtection="1">
      <alignment horizontal="center" vertical="center" wrapText="1"/>
      <protection locked="0"/>
    </xf>
    <xf numFmtId="175" fontId="8" fillId="36" borderId="16" xfId="59" applyNumberFormat="1" applyFont="1" applyFill="1" applyBorder="1" applyAlignment="1" applyProtection="1">
      <alignment horizontal="center" vertical="center" wrapText="1"/>
      <protection locked="0"/>
    </xf>
    <xf numFmtId="175" fontId="8" fillId="36" borderId="17" xfId="59" applyNumberFormat="1" applyFont="1" applyFill="1" applyBorder="1" applyAlignment="1" applyProtection="1">
      <alignment horizontal="center" vertical="center" wrapText="1"/>
      <protection locked="0"/>
    </xf>
    <xf numFmtId="0" fontId="18" fillId="0" borderId="65" xfId="60" applyFont="1" applyBorder="1" applyAlignment="1" applyProtection="1">
      <alignment horizontal="center" vertical="center" wrapText="1"/>
      <protection/>
    </xf>
    <xf numFmtId="0" fontId="18" fillId="0" borderId="66" xfId="60" applyFont="1" applyBorder="1" applyAlignment="1" applyProtection="1">
      <alignment horizontal="center" vertical="center" wrapText="1"/>
      <protection/>
    </xf>
    <xf numFmtId="0" fontId="18" fillId="0" borderId="67" xfId="60" applyFont="1" applyBorder="1" applyAlignment="1" applyProtection="1">
      <alignment horizontal="center" vertical="center" wrapText="1"/>
      <protection/>
    </xf>
    <xf numFmtId="0" fontId="4" fillId="0" borderId="76" xfId="59" applyFont="1" applyBorder="1" applyAlignment="1" applyProtection="1">
      <alignment horizontal="center" vertical="center" wrapText="1"/>
      <protection/>
    </xf>
    <xf numFmtId="0" fontId="4" fillId="0" borderId="77" xfId="59" applyFont="1" applyBorder="1" applyAlignment="1" applyProtection="1">
      <alignment horizontal="center" vertical="center" wrapText="1"/>
      <protection/>
    </xf>
    <xf numFmtId="0" fontId="4" fillId="0" borderId="82" xfId="59" applyFont="1" applyBorder="1" applyAlignment="1" applyProtection="1">
      <alignment horizontal="center" vertical="center" wrapText="1"/>
      <protection/>
    </xf>
    <xf numFmtId="0" fontId="17" fillId="0" borderId="84" xfId="59" applyFont="1" applyBorder="1" applyAlignment="1" applyProtection="1">
      <alignment horizontal="left" vertical="center" wrapText="1"/>
      <protection/>
    </xf>
    <xf numFmtId="0" fontId="17" fillId="0" borderId="80" xfId="59" applyFont="1" applyBorder="1" applyAlignment="1" applyProtection="1">
      <alignment horizontal="left" vertical="center" wrapText="1"/>
      <protection/>
    </xf>
    <xf numFmtId="0" fontId="17" fillId="0" borderId="85" xfId="59" applyFont="1" applyBorder="1" applyAlignment="1" applyProtection="1">
      <alignment horizontal="left" vertical="center" wrapText="1"/>
      <protection/>
    </xf>
    <xf numFmtId="0" fontId="8" fillId="36" borderId="86" xfId="59" applyFont="1" applyFill="1" applyBorder="1" applyAlignment="1" applyProtection="1">
      <alignment horizontal="center" vertical="top" wrapText="1"/>
      <protection/>
    </xf>
    <xf numFmtId="0" fontId="8" fillId="36" borderId="98" xfId="59" applyFont="1" applyFill="1" applyBorder="1" applyAlignment="1" applyProtection="1">
      <alignment horizontal="center" vertical="top" wrapText="1"/>
      <protection/>
    </xf>
    <xf numFmtId="0" fontId="16" fillId="0" borderId="73" xfId="59" applyFont="1" applyBorder="1" applyAlignment="1" applyProtection="1">
      <alignment horizontal="center" vertical="center" wrapText="1"/>
      <protection/>
    </xf>
    <xf numFmtId="0" fontId="16" fillId="0" borderId="74" xfId="59" applyFont="1" applyBorder="1" applyAlignment="1" applyProtection="1">
      <alignment horizontal="center" vertical="center" wrapText="1"/>
      <protection/>
    </xf>
    <xf numFmtId="0" fontId="16" fillId="0" borderId="75" xfId="59" applyFont="1" applyBorder="1" applyAlignment="1" applyProtection="1">
      <alignment horizontal="center" vertical="center" wrapText="1"/>
      <protection/>
    </xf>
    <xf numFmtId="0" fontId="8" fillId="0" borderId="73" xfId="59" applyFont="1" applyBorder="1" applyAlignment="1" applyProtection="1" quotePrefix="1">
      <alignment horizontal="left" vertical="top" wrapText="1"/>
      <protection/>
    </xf>
    <xf numFmtId="0" fontId="8" fillId="0" borderId="74" xfId="59" applyFont="1" applyBorder="1" applyAlignment="1" applyProtection="1">
      <alignment horizontal="left" vertical="top" wrapText="1"/>
      <protection/>
    </xf>
    <xf numFmtId="0" fontId="8" fillId="0" borderId="75" xfId="59" applyFont="1" applyBorder="1" applyAlignment="1" applyProtection="1">
      <alignment horizontal="left" vertical="top" wrapText="1"/>
      <protection/>
    </xf>
    <xf numFmtId="0" fontId="20" fillId="0" borderId="91" xfId="60" applyFont="1" applyBorder="1" applyAlignment="1" applyProtection="1">
      <alignment horizontal="left" vertical="center" wrapText="1"/>
      <protection/>
    </xf>
    <xf numFmtId="0" fontId="20" fillId="0" borderId="93" xfId="60" applyFont="1" applyBorder="1" applyAlignment="1" applyProtection="1">
      <alignment horizontal="left" vertical="center" wrapText="1"/>
      <protection/>
    </xf>
    <xf numFmtId="0" fontId="20" fillId="0" borderId="94" xfId="60" applyFont="1" applyBorder="1" applyAlignment="1" applyProtection="1">
      <alignment horizontal="left" vertical="center" wrapText="1"/>
      <protection/>
    </xf>
    <xf numFmtId="0" fontId="16" fillId="0" borderId="69" xfId="59" applyFont="1" applyBorder="1" applyAlignment="1" applyProtection="1">
      <alignment horizontal="center" vertical="center" wrapText="1"/>
      <protection/>
    </xf>
    <xf numFmtId="0" fontId="16" fillId="0" borderId="86" xfId="59" applyFont="1" applyBorder="1" applyAlignment="1" applyProtection="1">
      <alignment horizontal="center" vertical="center" wrapText="1"/>
      <protection/>
    </xf>
    <xf numFmtId="0" fontId="23" fillId="0" borderId="86" xfId="59" applyFont="1" applyBorder="1" applyAlignment="1" applyProtection="1">
      <alignment horizontal="center" vertical="center"/>
      <protection/>
    </xf>
    <xf numFmtId="0" fontId="23" fillId="0" borderId="98" xfId="59" applyFont="1" applyBorder="1" applyAlignment="1" applyProtection="1">
      <alignment horizontal="center" vertical="center"/>
      <protection/>
    </xf>
    <xf numFmtId="0" fontId="69" fillId="32" borderId="13" xfId="0" applyFont="1" applyFill="1" applyBorder="1" applyAlignment="1">
      <alignment horizontal="left" vertical="top"/>
    </xf>
    <xf numFmtId="0" fontId="69" fillId="38" borderId="47" xfId="0" applyFont="1" applyFill="1" applyBorder="1" applyAlignment="1">
      <alignment horizontal="center"/>
    </xf>
    <xf numFmtId="0" fontId="69" fillId="38" borderId="48" xfId="0" applyFont="1" applyFill="1" applyBorder="1" applyAlignment="1">
      <alignment horizontal="center"/>
    </xf>
    <xf numFmtId="0" fontId="69" fillId="38" borderId="51" xfId="0" applyFont="1" applyFill="1" applyBorder="1" applyAlignment="1">
      <alignment horizontal="center"/>
    </xf>
    <xf numFmtId="0" fontId="69" fillId="38" borderId="33" xfId="0" applyFont="1" applyFill="1" applyBorder="1" applyAlignment="1">
      <alignment horizontal="center" wrapText="1"/>
    </xf>
    <xf numFmtId="0" fontId="69" fillId="38" borderId="57" xfId="0" applyFont="1" applyFill="1" applyBorder="1" applyAlignment="1">
      <alignment horizontal="center" wrapText="1"/>
    </xf>
    <xf numFmtId="0" fontId="69" fillId="38" borderId="32" xfId="0" applyFont="1" applyFill="1" applyBorder="1" applyAlignment="1">
      <alignment horizontal="center" wrapText="1"/>
    </xf>
    <xf numFmtId="0" fontId="69" fillId="32" borderId="21" xfId="0" applyFont="1" applyFill="1" applyBorder="1" applyAlignment="1">
      <alignment horizontal="left" vertical="top" wrapText="1"/>
    </xf>
    <xf numFmtId="0" fontId="69" fillId="39" borderId="14" xfId="0" applyFont="1" applyFill="1" applyBorder="1" applyAlignment="1">
      <alignment horizontal="center"/>
    </xf>
    <xf numFmtId="0" fontId="85" fillId="38" borderId="47" xfId="0" applyFont="1" applyFill="1" applyBorder="1" applyAlignment="1">
      <alignment horizontal="center"/>
    </xf>
    <xf numFmtId="0" fontId="85" fillId="38" borderId="48" xfId="0" applyFont="1" applyFill="1" applyBorder="1" applyAlignment="1">
      <alignment horizontal="center"/>
    </xf>
    <xf numFmtId="0" fontId="85" fillId="38" borderId="51" xfId="0" applyFont="1" applyFill="1" applyBorder="1" applyAlignment="1">
      <alignment horizontal="center"/>
    </xf>
    <xf numFmtId="0" fontId="2" fillId="38" borderId="99" xfId="0" applyFont="1" applyFill="1" applyBorder="1" applyAlignment="1">
      <alignment horizontal="center" vertical="top" wrapText="1"/>
    </xf>
    <xf numFmtId="0" fontId="2" fillId="38" borderId="15" xfId="0" applyFont="1" applyFill="1" applyBorder="1" applyAlignment="1">
      <alignment horizontal="center" vertical="top" wrapText="1"/>
    </xf>
    <xf numFmtId="0" fontId="2" fillId="38" borderId="72" xfId="0" applyFont="1" applyFill="1" applyBorder="1" applyAlignment="1">
      <alignment horizontal="center" vertical="top" wrapText="1"/>
    </xf>
    <xf numFmtId="0" fontId="6" fillId="32" borderId="13" xfId="0" applyFont="1" applyFill="1" applyBorder="1" applyAlignment="1">
      <alignment horizontal="center" wrapText="1"/>
    </xf>
    <xf numFmtId="0" fontId="6" fillId="0" borderId="13" xfId="0" applyFont="1" applyBorder="1" applyAlignment="1">
      <alignment horizontal="right" wrapText="1" indent="1"/>
    </xf>
    <xf numFmtId="0" fontId="0" fillId="39" borderId="15" xfId="0" applyFill="1" applyBorder="1" applyAlignment="1">
      <alignment horizontal="center"/>
    </xf>
    <xf numFmtId="0" fontId="90" fillId="38" borderId="10" xfId="0" applyFont="1" applyFill="1" applyBorder="1" applyAlignment="1">
      <alignment horizontal="left"/>
    </xf>
    <xf numFmtId="0" fontId="90" fillId="38" borderId="16" xfId="0" applyFont="1" applyFill="1" applyBorder="1" applyAlignment="1">
      <alignment horizontal="left"/>
    </xf>
    <xf numFmtId="0" fontId="6" fillId="0" borderId="0" xfId="0" applyFont="1" applyBorder="1" applyAlignment="1">
      <alignment horizontal="center"/>
    </xf>
    <xf numFmtId="0" fontId="6" fillId="0" borderId="0" xfId="0" applyFont="1" applyBorder="1" applyAlignment="1">
      <alignment horizontal="right"/>
    </xf>
    <xf numFmtId="0" fontId="2" fillId="38" borderId="100" xfId="0" applyFont="1" applyFill="1" applyBorder="1" applyAlignment="1">
      <alignment horizontal="center" vertical="top" wrapText="1"/>
    </xf>
    <xf numFmtId="0" fontId="2" fillId="38" borderId="101" xfId="0" applyFont="1" applyFill="1" applyBorder="1" applyAlignment="1">
      <alignment horizontal="center" vertical="top" wrapText="1"/>
    </xf>
    <xf numFmtId="0" fontId="6" fillId="39" borderId="13" xfId="0" applyFont="1" applyFill="1" applyBorder="1" applyAlignment="1">
      <alignment horizontal="center" wrapText="1"/>
    </xf>
    <xf numFmtId="0" fontId="6" fillId="39" borderId="21" xfId="0" applyFont="1" applyFill="1" applyBorder="1" applyAlignment="1">
      <alignment horizontal="center" wrapText="1"/>
    </xf>
    <xf numFmtId="0" fontId="8" fillId="45" borderId="0" xfId="0" applyFont="1" applyFill="1" applyBorder="1" applyAlignment="1" applyProtection="1">
      <alignment horizontal="left" vertical="center" wrapText="1"/>
      <protection/>
    </xf>
    <xf numFmtId="0" fontId="0" fillId="0" borderId="0" xfId="0" applyBorder="1" applyAlignment="1" applyProtection="1">
      <alignment wrapText="1"/>
      <protection/>
    </xf>
    <xf numFmtId="0" fontId="8" fillId="45" borderId="102" xfId="0" applyFont="1" applyFill="1" applyBorder="1" applyAlignment="1" applyProtection="1">
      <alignment horizontal="left" vertical="center" wrapText="1"/>
      <protection/>
    </xf>
    <xf numFmtId="0" fontId="0" fillId="0" borderId="102" xfId="0" applyBorder="1" applyAlignment="1" applyProtection="1">
      <alignment wrapText="1"/>
      <protection/>
    </xf>
    <xf numFmtId="0" fontId="90" fillId="35" borderId="10" xfId="0" applyFont="1" applyFill="1" applyBorder="1" applyAlignment="1" applyProtection="1">
      <alignment horizontal="left"/>
      <protection/>
    </xf>
    <xf numFmtId="0" fontId="90" fillId="35" borderId="16" xfId="0" applyFont="1" applyFill="1" applyBorder="1" applyAlignment="1" applyProtection="1">
      <alignment horizontal="left"/>
      <protection/>
    </xf>
    <xf numFmtId="0" fontId="8" fillId="45" borderId="103" xfId="0" applyFont="1" applyFill="1" applyBorder="1" applyAlignment="1" applyProtection="1">
      <alignment horizontal="left" vertical="center" wrapText="1"/>
      <protection/>
    </xf>
    <xf numFmtId="0" fontId="0" fillId="0" borderId="103" xfId="0" applyBorder="1" applyAlignment="1" applyProtection="1">
      <alignment wrapText="1"/>
      <protection/>
    </xf>
    <xf numFmtId="0" fontId="0" fillId="39" borderId="0" xfId="0" applyFill="1" applyBorder="1" applyAlignment="1" applyProtection="1">
      <alignment horizontal="center"/>
      <protection/>
    </xf>
    <xf numFmtId="0" fontId="2" fillId="38" borderId="100" xfId="0" applyFont="1" applyFill="1" applyBorder="1" applyAlignment="1" applyProtection="1">
      <alignment horizontal="center" vertical="top" wrapText="1"/>
      <protection/>
    </xf>
    <xf numFmtId="0" fontId="2" fillId="38" borderId="104" xfId="0" applyFont="1" applyFill="1" applyBorder="1" applyAlignment="1" applyProtection="1">
      <alignment horizontal="center" vertical="top" wrapText="1"/>
      <protection/>
    </xf>
    <xf numFmtId="0" fontId="6" fillId="39" borderId="13" xfId="0" applyFont="1" applyFill="1" applyBorder="1" applyAlignment="1" applyProtection="1">
      <alignment horizontal="center" wrapText="1"/>
      <protection/>
    </xf>
    <xf numFmtId="0" fontId="6" fillId="0" borderId="10" xfId="0" applyFont="1" applyBorder="1" applyAlignment="1" applyProtection="1">
      <alignment horizontal="right" wrapText="1" indent="1"/>
      <protection/>
    </xf>
    <xf numFmtId="0" fontId="6" fillId="0" borderId="16" xfId="0" applyFont="1" applyBorder="1" applyAlignment="1" applyProtection="1">
      <alignment horizontal="right" wrapText="1" indent="1"/>
      <protection/>
    </xf>
    <xf numFmtId="0" fontId="1" fillId="0" borderId="0" xfId="0" applyFont="1" applyAlignment="1">
      <alignment horizontal="left" vertical="top" wrapText="1"/>
    </xf>
    <xf numFmtId="0" fontId="69" fillId="0" borderId="0" xfId="0" applyFont="1" applyAlignment="1">
      <alignment horizontal="left" vertical="top" wrapText="1"/>
    </xf>
    <xf numFmtId="0" fontId="85" fillId="38" borderId="0" xfId="0" applyFont="1" applyFill="1" applyBorder="1" applyAlignment="1">
      <alignment horizontal="left" vertical="center" wrapText="1"/>
    </xf>
    <xf numFmtId="0" fontId="69" fillId="0" borderId="0" xfId="0" applyFont="1" applyAlignment="1">
      <alignment horizontal="left" vertical="center" wrapText="1"/>
    </xf>
    <xf numFmtId="0" fontId="69" fillId="0" borderId="14" xfId="0" applyFont="1" applyBorder="1" applyAlignment="1">
      <alignment horizontal="center" vertical="center" wrapText="1"/>
    </xf>
    <xf numFmtId="0" fontId="69" fillId="0" borderId="57" xfId="0" applyFont="1" applyBorder="1" applyAlignment="1">
      <alignment horizontal="center" vertical="center"/>
    </xf>
    <xf numFmtId="0" fontId="69" fillId="0" borderId="14" xfId="0" applyFont="1" applyBorder="1" applyAlignment="1">
      <alignment horizontal="center" vertical="center"/>
    </xf>
    <xf numFmtId="0" fontId="69" fillId="0" borderId="57" xfId="0" applyFont="1" applyBorder="1" applyAlignment="1">
      <alignment horizontal="center" vertical="center" wrapText="1"/>
    </xf>
    <xf numFmtId="0" fontId="69" fillId="0" borderId="0" xfId="0" applyFont="1" applyBorder="1" applyAlignment="1">
      <alignment horizontal="center"/>
    </xf>
    <xf numFmtId="0" fontId="99" fillId="0" borderId="33" xfId="0" applyFont="1" applyBorder="1" applyAlignment="1">
      <alignment horizontal="center"/>
    </xf>
    <xf numFmtId="0" fontId="99" fillId="0" borderId="57" xfId="0" applyFont="1" applyBorder="1" applyAlignment="1">
      <alignment horizontal="center"/>
    </xf>
    <xf numFmtId="0" fontId="99" fillId="0" borderId="32"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Title" xfId="65"/>
    <cellStyle name="Total" xfId="66"/>
    <cellStyle name="Warning Text" xfId="67"/>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cd.ca.gov/fa/home/HUD-MF-max-PUM-mgmt-fees.xls" TargetMode="External" /><Relationship Id="rId2" Type="http://schemas.openxmlformats.org/officeDocument/2006/relationships/hyperlink" Target="http://www.rurdev.usda.gov/rhs/mfh/MPR/CNA-TRN/CNAExample.xls" TargetMode="External" /><Relationship Id="rId3" Type="http://schemas.openxmlformats.org/officeDocument/2006/relationships/hyperlink" Target="http://www.hcd.ca.gov/fa/mhp/MHP-LoanClosing/PNAFannieMaeGuidelines.pdf" TargetMode="External" /><Relationship Id="rId4" Type="http://schemas.openxmlformats.org/officeDocument/2006/relationships/hyperlink" Target="http://www.hcd.ca.gov/fa/mhp/MHP-LoanClosing/PNA4327.doc" TargetMode="External" /><Relationship Id="rId5" Type="http://schemas.openxmlformats.org/officeDocument/2006/relationships/hyperlink" Target="http://www.hcd.ca.gov/fa/mhp/MHP-LoanClosing/GuidelinesForPNAReserveStudies.pdf" TargetMode="External" /><Relationship Id="rId6" Type="http://schemas.openxmlformats.org/officeDocument/2006/relationships/comments" Target="../comments3.xml" /><Relationship Id="rId7"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L35"/>
  <sheetViews>
    <sheetView zoomScalePageLayoutView="0" workbookViewId="0" topLeftCell="A28">
      <selection activeCell="A32" sqref="A32:IV32"/>
    </sheetView>
  </sheetViews>
  <sheetFormatPr defaultColWidth="8.8515625" defaultRowHeight="15"/>
  <cols>
    <col min="1" max="1" width="8.8515625" style="101" customWidth="1"/>
    <col min="2" max="2" width="16.7109375" style="101" customWidth="1"/>
    <col min="3" max="7" width="8.8515625" style="101" customWidth="1"/>
    <col min="8" max="8" width="19.421875" style="101" customWidth="1"/>
    <col min="9" max="9" width="16.00390625" style="101" customWidth="1"/>
    <col min="10" max="16384" width="8.8515625" style="101" customWidth="1"/>
  </cols>
  <sheetData>
    <row r="1" spans="1:9" ht="15.75">
      <c r="A1" s="266" t="s">
        <v>313</v>
      </c>
      <c r="B1" s="266"/>
      <c r="C1" s="266"/>
      <c r="D1" s="266"/>
      <c r="E1" s="266"/>
      <c r="F1" s="266"/>
      <c r="G1" s="266"/>
      <c r="H1" s="266"/>
      <c r="I1" s="266"/>
    </row>
    <row r="2" spans="1:9" ht="15.75">
      <c r="A2" s="268" t="s">
        <v>247</v>
      </c>
      <c r="B2" s="268"/>
      <c r="C2" s="268"/>
      <c r="D2" s="268"/>
      <c r="E2" s="268"/>
      <c r="F2" s="268"/>
      <c r="G2" s="268"/>
      <c r="H2" s="268"/>
      <c r="I2" s="268"/>
    </row>
    <row r="3" spans="1:9" ht="15.75">
      <c r="A3" s="266" t="s">
        <v>248</v>
      </c>
      <c r="B3" s="266"/>
      <c r="C3" s="266"/>
      <c r="D3" s="266"/>
      <c r="E3" s="266"/>
      <c r="F3" s="266"/>
      <c r="G3" s="266"/>
      <c r="H3" s="266"/>
      <c r="I3" s="266"/>
    </row>
    <row r="4" spans="1:9" ht="15.75">
      <c r="A4" s="266" t="s">
        <v>249</v>
      </c>
      <c r="B4" s="266"/>
      <c r="C4" s="266"/>
      <c r="D4" s="266"/>
      <c r="E4" s="266"/>
      <c r="F4" s="266"/>
      <c r="G4" s="266"/>
      <c r="H4" s="266"/>
      <c r="I4" s="266"/>
    </row>
    <row r="5" spans="1:9" ht="16.5" thickBot="1">
      <c r="A5" s="103"/>
      <c r="B5" s="103"/>
      <c r="C5" s="103"/>
      <c r="D5" s="103"/>
      <c r="E5" s="103"/>
      <c r="F5" s="103"/>
      <c r="G5" s="103"/>
      <c r="H5" s="103"/>
      <c r="I5" s="103"/>
    </row>
    <row r="6" spans="8:12" ht="15.75" customHeight="1" thickBot="1">
      <c r="H6" s="116" t="s">
        <v>0</v>
      </c>
      <c r="I6" s="122"/>
      <c r="K6" s="269" t="s">
        <v>292</v>
      </c>
      <c r="L6" s="270"/>
    </row>
    <row r="7" spans="1:12" ht="15.75">
      <c r="A7" s="267" t="s">
        <v>64</v>
      </c>
      <c r="B7" s="267"/>
      <c r="C7" s="267"/>
      <c r="D7" s="267"/>
      <c r="E7" s="267"/>
      <c r="F7" s="267"/>
      <c r="G7" s="267"/>
      <c r="H7" s="267"/>
      <c r="I7" s="267"/>
      <c r="K7" s="271"/>
      <c r="L7" s="272"/>
    </row>
    <row r="8" spans="11:12" ht="16.5" thickBot="1">
      <c r="K8" s="271"/>
      <c r="L8" s="272"/>
    </row>
    <row r="9" spans="1:12" ht="16.5" thickBot="1">
      <c r="A9" s="275" t="s">
        <v>253</v>
      </c>
      <c r="B9" s="276"/>
      <c r="C9" s="276" t="s">
        <v>254</v>
      </c>
      <c r="D9" s="276"/>
      <c r="E9" s="276"/>
      <c r="F9" s="276"/>
      <c r="G9" s="276"/>
      <c r="H9" s="276"/>
      <c r="I9" s="277"/>
      <c r="K9" s="271"/>
      <c r="L9" s="272"/>
    </row>
    <row r="10" spans="1:12" ht="99.75" customHeight="1" thickBot="1">
      <c r="A10" s="180" t="s">
        <v>255</v>
      </c>
      <c r="B10" s="180"/>
      <c r="C10" s="257" t="s">
        <v>386</v>
      </c>
      <c r="D10" s="258"/>
      <c r="E10" s="258"/>
      <c r="F10" s="258"/>
      <c r="G10" s="258"/>
      <c r="H10" s="258"/>
      <c r="I10" s="259"/>
      <c r="K10" s="273"/>
      <c r="L10" s="274"/>
    </row>
    <row r="11" spans="1:9" ht="60" customHeight="1">
      <c r="A11" s="260" t="s">
        <v>256</v>
      </c>
      <c r="B11" s="260"/>
      <c r="C11" s="253" t="s">
        <v>290</v>
      </c>
      <c r="D11" s="253"/>
      <c r="E11" s="253"/>
      <c r="F11" s="253"/>
      <c r="G11" s="253"/>
      <c r="H11" s="253"/>
      <c r="I11" s="253"/>
    </row>
    <row r="12" spans="1:9" ht="174.75" customHeight="1">
      <c r="A12" s="260" t="s">
        <v>257</v>
      </c>
      <c r="B12" s="260"/>
      <c r="C12" s="253" t="s">
        <v>328</v>
      </c>
      <c r="D12" s="253"/>
      <c r="E12" s="253"/>
      <c r="F12" s="253"/>
      <c r="G12" s="253"/>
      <c r="H12" s="253"/>
      <c r="I12" s="253"/>
    </row>
    <row r="13" spans="1:9" ht="118.5" customHeight="1">
      <c r="A13" s="261" t="s">
        <v>387</v>
      </c>
      <c r="B13" s="262"/>
      <c r="C13" s="263" t="s">
        <v>403</v>
      </c>
      <c r="D13" s="264"/>
      <c r="E13" s="264"/>
      <c r="F13" s="264"/>
      <c r="G13" s="264"/>
      <c r="H13" s="264"/>
      <c r="I13" s="265"/>
    </row>
    <row r="14" spans="1:9" ht="60" customHeight="1">
      <c r="A14" s="251" t="s">
        <v>388</v>
      </c>
      <c r="B14" s="252"/>
      <c r="C14" s="253" t="s">
        <v>258</v>
      </c>
      <c r="D14" s="253"/>
      <c r="E14" s="253"/>
      <c r="F14" s="253"/>
      <c r="G14" s="253"/>
      <c r="H14" s="253"/>
      <c r="I14" s="253"/>
    </row>
    <row r="15" spans="1:9" ht="15.75">
      <c r="A15" s="260" t="s">
        <v>389</v>
      </c>
      <c r="B15" s="260"/>
      <c r="C15" s="253" t="s">
        <v>252</v>
      </c>
      <c r="D15" s="253"/>
      <c r="E15" s="253"/>
      <c r="F15" s="253"/>
      <c r="G15" s="253"/>
      <c r="H15" s="253"/>
      <c r="I15" s="253"/>
    </row>
    <row r="16" spans="1:9" ht="15.75">
      <c r="A16" s="260" t="s">
        <v>390</v>
      </c>
      <c r="B16" s="260"/>
      <c r="C16" s="253" t="s">
        <v>252</v>
      </c>
      <c r="D16" s="253"/>
      <c r="E16" s="253"/>
      <c r="F16" s="253"/>
      <c r="G16" s="253"/>
      <c r="H16" s="253"/>
      <c r="I16" s="253"/>
    </row>
    <row r="17" spans="1:9" ht="15.75">
      <c r="A17" s="260" t="s">
        <v>391</v>
      </c>
      <c r="B17" s="260"/>
      <c r="C17" s="253" t="s">
        <v>252</v>
      </c>
      <c r="D17" s="253"/>
      <c r="E17" s="253"/>
      <c r="F17" s="253"/>
      <c r="G17" s="253"/>
      <c r="H17" s="253"/>
      <c r="I17" s="253"/>
    </row>
    <row r="18" spans="1:9" ht="56.25" customHeight="1" thickBot="1">
      <c r="A18" s="249" t="s">
        <v>392</v>
      </c>
      <c r="B18" s="249"/>
      <c r="C18" s="250" t="s">
        <v>291</v>
      </c>
      <c r="D18" s="250"/>
      <c r="E18" s="250"/>
      <c r="F18" s="250"/>
      <c r="G18" s="250"/>
      <c r="H18" s="250"/>
      <c r="I18" s="250"/>
    </row>
    <row r="19" spans="1:9" ht="15.75">
      <c r="A19" s="181"/>
      <c r="B19" s="182"/>
      <c r="C19" s="182"/>
      <c r="D19" s="182"/>
      <c r="E19" s="182"/>
      <c r="F19" s="182"/>
      <c r="G19" s="182"/>
      <c r="H19" s="182"/>
      <c r="I19" s="183"/>
    </row>
    <row r="20" spans="1:9" ht="15.75">
      <c r="A20" s="184" t="s">
        <v>267</v>
      </c>
      <c r="B20" s="185"/>
      <c r="C20" s="185"/>
      <c r="D20" s="185"/>
      <c r="E20" s="185"/>
      <c r="F20" s="185"/>
      <c r="G20" s="185"/>
      <c r="H20" s="185"/>
      <c r="I20" s="186"/>
    </row>
    <row r="21" spans="1:9" ht="16.5" thickBot="1">
      <c r="A21" s="187"/>
      <c r="B21" s="188"/>
      <c r="C21" s="188"/>
      <c r="D21" s="188"/>
      <c r="E21" s="188"/>
      <c r="F21" s="188"/>
      <c r="G21" s="188"/>
      <c r="H21" s="188"/>
      <c r="I21" s="189"/>
    </row>
    <row r="22" spans="1:9" ht="15.75">
      <c r="A22" s="117"/>
      <c r="B22" s="116"/>
      <c r="C22" s="116"/>
      <c r="D22" s="116"/>
      <c r="E22" s="116"/>
      <c r="F22" s="116"/>
      <c r="G22" s="116"/>
      <c r="H22" s="116"/>
      <c r="I22" s="118" t="s">
        <v>65</v>
      </c>
    </row>
    <row r="23" spans="1:9" ht="15.75">
      <c r="A23" s="117"/>
      <c r="B23" s="116"/>
      <c r="C23" s="116"/>
      <c r="D23" s="116"/>
      <c r="E23" s="116"/>
      <c r="F23" s="116"/>
      <c r="G23" s="116"/>
      <c r="H23" s="116"/>
      <c r="I23" s="118"/>
    </row>
    <row r="24" spans="1:9" ht="15.75">
      <c r="A24" s="119"/>
      <c r="B24" s="120" t="s">
        <v>259</v>
      </c>
      <c r="C24" s="116"/>
      <c r="D24" s="120"/>
      <c r="E24" s="120"/>
      <c r="F24" s="120"/>
      <c r="G24" s="120"/>
      <c r="H24" s="120"/>
      <c r="I24" s="118" t="s">
        <v>66</v>
      </c>
    </row>
    <row r="25" spans="1:9" ht="15.75">
      <c r="A25" s="121"/>
      <c r="B25" s="116" t="s">
        <v>265</v>
      </c>
      <c r="C25" s="116"/>
      <c r="D25" s="116"/>
      <c r="E25" s="116"/>
      <c r="F25" s="116"/>
      <c r="G25" s="116"/>
      <c r="H25" s="116"/>
      <c r="I25" s="118" t="s">
        <v>66</v>
      </c>
    </row>
    <row r="26" spans="1:9" ht="15.75">
      <c r="A26" s="121"/>
      <c r="B26" s="116" t="s">
        <v>264</v>
      </c>
      <c r="C26" s="116"/>
      <c r="D26" s="116"/>
      <c r="E26" s="116"/>
      <c r="F26" s="116"/>
      <c r="G26" s="116"/>
      <c r="H26" s="116"/>
      <c r="I26" s="118" t="s">
        <v>66</v>
      </c>
    </row>
    <row r="27" spans="1:9" ht="15.75">
      <c r="A27" s="121"/>
      <c r="B27" s="116" t="s">
        <v>260</v>
      </c>
      <c r="C27" s="116"/>
      <c r="D27" s="116"/>
      <c r="E27" s="116"/>
      <c r="F27" s="116"/>
      <c r="G27" s="116"/>
      <c r="H27" s="116"/>
      <c r="I27" s="118" t="s">
        <v>66</v>
      </c>
    </row>
    <row r="28" spans="1:9" ht="15.75">
      <c r="A28" s="121"/>
      <c r="B28" s="116" t="s">
        <v>289</v>
      </c>
      <c r="C28" s="116"/>
      <c r="D28" s="116"/>
      <c r="E28" s="116"/>
      <c r="F28" s="116"/>
      <c r="G28" s="116"/>
      <c r="H28" s="116"/>
      <c r="I28" s="118" t="s">
        <v>66</v>
      </c>
    </row>
    <row r="29" spans="1:9" ht="15.75">
      <c r="A29" s="121"/>
      <c r="B29" s="116" t="s">
        <v>266</v>
      </c>
      <c r="C29" s="116"/>
      <c r="D29" s="116"/>
      <c r="E29" s="116"/>
      <c r="F29" s="116"/>
      <c r="G29" s="116"/>
      <c r="H29" s="116"/>
      <c r="I29" s="118" t="s">
        <v>66</v>
      </c>
    </row>
    <row r="30" spans="1:9" ht="15.75">
      <c r="A30" s="121"/>
      <c r="B30" s="116" t="s">
        <v>261</v>
      </c>
      <c r="C30" s="116"/>
      <c r="D30" s="116"/>
      <c r="E30" s="116"/>
      <c r="F30" s="116"/>
      <c r="G30" s="116"/>
      <c r="H30" s="116"/>
      <c r="I30" s="118" t="s">
        <v>66</v>
      </c>
    </row>
    <row r="31" spans="1:9" ht="15.75">
      <c r="A31" s="121"/>
      <c r="B31" s="116" t="s">
        <v>262</v>
      </c>
      <c r="C31" s="116"/>
      <c r="D31" s="116"/>
      <c r="E31" s="116"/>
      <c r="F31" s="116"/>
      <c r="G31" s="116"/>
      <c r="H31" s="116"/>
      <c r="I31" s="118" t="s">
        <v>66</v>
      </c>
    </row>
    <row r="32" spans="1:9" ht="15.75">
      <c r="A32" s="121"/>
      <c r="B32" s="116" t="s">
        <v>263</v>
      </c>
      <c r="C32" s="116"/>
      <c r="D32" s="116"/>
      <c r="E32" s="116"/>
      <c r="F32" s="116"/>
      <c r="G32" s="116"/>
      <c r="H32" s="116"/>
      <c r="I32" s="118" t="s">
        <v>66</v>
      </c>
    </row>
    <row r="33" spans="1:9" ht="15.75">
      <c r="A33" s="117"/>
      <c r="B33" s="116"/>
      <c r="C33" s="116"/>
      <c r="D33" s="116"/>
      <c r="E33" s="116"/>
      <c r="F33" s="116"/>
      <c r="G33" s="116"/>
      <c r="H33" s="116"/>
      <c r="I33" s="116"/>
    </row>
    <row r="34" spans="1:9" ht="16.5" thickBot="1">
      <c r="A34" s="116"/>
      <c r="B34" s="116"/>
      <c r="C34" s="116"/>
      <c r="D34" s="116"/>
      <c r="E34" s="116"/>
      <c r="F34" s="116"/>
      <c r="G34" s="116"/>
      <c r="H34" s="116"/>
      <c r="I34" s="116"/>
    </row>
    <row r="35" spans="1:9" ht="44.25" customHeight="1" thickBot="1">
      <c r="A35" s="254" t="s">
        <v>130</v>
      </c>
      <c r="B35" s="255"/>
      <c r="C35" s="255"/>
      <c r="D35" s="255"/>
      <c r="E35" s="255"/>
      <c r="F35" s="255"/>
      <c r="G35" s="255"/>
      <c r="H35" s="255"/>
      <c r="I35" s="256"/>
    </row>
  </sheetData>
  <sheetProtection/>
  <mergeCells count="26">
    <mergeCell ref="A1:I1"/>
    <mergeCell ref="A7:I7"/>
    <mergeCell ref="A2:I2"/>
    <mergeCell ref="A3:I3"/>
    <mergeCell ref="A4:I4"/>
    <mergeCell ref="K6:L10"/>
    <mergeCell ref="A9:B9"/>
    <mergeCell ref="C9:I9"/>
    <mergeCell ref="C17:I17"/>
    <mergeCell ref="C11:I11"/>
    <mergeCell ref="A11:B11"/>
    <mergeCell ref="A12:B12"/>
    <mergeCell ref="C12:I12"/>
    <mergeCell ref="A15:B15"/>
    <mergeCell ref="A13:B13"/>
    <mergeCell ref="C13:I13"/>
    <mergeCell ref="A18:B18"/>
    <mergeCell ref="C18:I18"/>
    <mergeCell ref="A14:B14"/>
    <mergeCell ref="C14:I14"/>
    <mergeCell ref="A35:I35"/>
    <mergeCell ref="C10:I10"/>
    <mergeCell ref="A16:B16"/>
    <mergeCell ref="C15:I15"/>
    <mergeCell ref="A17:B17"/>
    <mergeCell ref="C16:I16"/>
  </mergeCells>
  <printOptions/>
  <pageMargins left="0.7" right="0.7" top="0.75" bottom="0.75" header="0.3" footer="0.3"/>
  <pageSetup horizontalDpi="300" verticalDpi="300" orientation="portrait" r:id="rId1"/>
  <headerFooter>
    <oddHeader>&amp;CALAMEDA COUNTY HCD</oddHeader>
    <oddFooter>&amp;LALAMEDA COUNTY ANNUAL COMPLIANCE REPORT</oddFooter>
  </headerFooter>
</worksheet>
</file>

<file path=xl/worksheets/sheet10.xml><?xml version="1.0" encoding="utf-8"?>
<worksheet xmlns="http://schemas.openxmlformats.org/spreadsheetml/2006/main" xmlns:r="http://schemas.openxmlformats.org/officeDocument/2006/relationships">
  <sheetPr codeName="Sheet7"/>
  <dimension ref="A1:O55"/>
  <sheetViews>
    <sheetView zoomScalePageLayoutView="0" workbookViewId="0" topLeftCell="C1">
      <selection activeCell="E5" sqref="E5"/>
    </sheetView>
  </sheetViews>
  <sheetFormatPr defaultColWidth="9.140625" defaultRowHeight="15"/>
  <cols>
    <col min="1" max="1" width="13.00390625" style="0" customWidth="1"/>
    <col min="2" max="3" width="16.140625" style="0" customWidth="1"/>
    <col min="4" max="5" width="20.00390625" style="0" customWidth="1"/>
    <col min="6" max="6" width="20.140625" style="0" customWidth="1"/>
    <col min="7" max="7" width="23.00390625" style="0" customWidth="1"/>
    <col min="8" max="8" width="21.28125" style="0" customWidth="1"/>
    <col min="9" max="9" width="19.7109375" style="0" customWidth="1"/>
    <col min="10" max="10" width="30.140625" style="0" customWidth="1"/>
    <col min="11" max="11" width="36.8515625" style="0" customWidth="1"/>
    <col min="13" max="13" width="14.57421875" style="0" customWidth="1"/>
    <col min="15" max="15" width="0" style="0" hidden="1" customWidth="1"/>
  </cols>
  <sheetData>
    <row r="1" spans="1:12" ht="21.75" thickBot="1">
      <c r="A1" s="602" t="s">
        <v>125</v>
      </c>
      <c r="B1" s="603"/>
      <c r="C1" s="603"/>
      <c r="D1" s="603"/>
      <c r="E1" s="603"/>
      <c r="F1" s="603"/>
      <c r="G1" s="603"/>
      <c r="H1" s="603"/>
      <c r="I1" s="603"/>
      <c r="J1" s="604"/>
      <c r="K1" s="34" t="s">
        <v>0</v>
      </c>
      <c r="L1" s="23">
        <f>'Instrucions and Checklist'!I6</f>
        <v>0</v>
      </c>
    </row>
    <row r="3" spans="1:10" s="1" customFormat="1" ht="45.75" customHeight="1">
      <c r="A3" s="248" t="s">
        <v>127</v>
      </c>
      <c r="B3" s="248" t="s">
        <v>128</v>
      </c>
      <c r="C3" s="248" t="s">
        <v>137</v>
      </c>
      <c r="D3" s="248" t="s">
        <v>151</v>
      </c>
      <c r="E3" s="248" t="s">
        <v>393</v>
      </c>
      <c r="F3" s="248" t="s">
        <v>400</v>
      </c>
      <c r="G3" s="248" t="s">
        <v>246</v>
      </c>
      <c r="H3" s="248" t="s">
        <v>245</v>
      </c>
      <c r="I3" s="248" t="s">
        <v>143</v>
      </c>
      <c r="J3" s="248" t="s">
        <v>140</v>
      </c>
    </row>
    <row r="4" spans="1:10" ht="60.75" customHeight="1" hidden="1">
      <c r="A4" s="33"/>
      <c r="B4" s="33" t="s">
        <v>146</v>
      </c>
      <c r="C4" s="33" t="s">
        <v>145</v>
      </c>
      <c r="D4" t="s">
        <v>152</v>
      </c>
      <c r="F4" s="33" t="s">
        <v>144</v>
      </c>
      <c r="G4" s="33" t="s">
        <v>148</v>
      </c>
      <c r="H4" s="33"/>
      <c r="I4" s="33" t="s">
        <v>144</v>
      </c>
      <c r="J4" s="33" t="s">
        <v>147</v>
      </c>
    </row>
    <row r="5" spans="1:10" ht="15">
      <c r="A5" s="63">
        <f>IF('Unit Information'!C18="YES",'Unit Information'!A18,IF('Unit Information'!E18="YES",'Unit Information'!A18,IF('Unit Information'!F18="YES",'Unit Information'!A18,IF('Unit Information'!H18="YES",'Unit Information'!A18,""))))</f>
      </c>
      <c r="B5" s="63">
        <f>IF(A5="","",IF('Unit Information'!C18="YES","HOME",IF('Unit Information'!E18="YES","HOPWA",IF('Unit Information'!F18="YES","CDBG",IF('Unit Information'!H18="YES","MHSA"," ")))))</f>
      </c>
      <c r="C5" s="63">
        <f>IF(B5&lt;&gt;"",'Household Information'!G15,"")</f>
      </c>
      <c r="D5" s="63">
        <f>IF(A5&lt;&gt;"",'Unit Information'!B18,"")</f>
      </c>
      <c r="E5" s="96">
        <f>_xlfn.IFERROR(VLOOKUP(A5,'Rent Information'!$A$15:$B$300,2),"")</f>
      </c>
      <c r="F5" s="96">
        <f>_xlfn.IFERROR(IF(B5="MHSA","",IF(B5="HOPWA",((VLOOKUP(A5,'Household Information'!$A$15:$C$300,3,FALSE)/12)*0.3)-VLOOKUP(A5,'Rent Information'!$A$15:$E$300,5,FALSE),IF(B5="HOME",VLOOKUP(D5,$A$40:$B$46,2,FALSE)-VLOOKUP(A5,'Rent Information'!$A$15:$E$300,5,FALSE),IF(B5="CDBG",VLOOKUP(A5,'Household Information'!$A$15:$C$300,3,FALSE),"")/12*0.3-VLOOKUP(A5,'Rent Information'!$A$15:$E$300,5)))),"")</f>
      </c>
      <c r="G5" s="65">
        <f>IF(B5="MHSA","",_xlfn.IFERROR(IF(F5&gt;=VLOOKUP(A5,'Rent Information'!$A$15:$B$300,2,FALSE),"YES","NO"),""))</f>
      </c>
      <c r="H5" s="97">
        <f>_xlfn.IFERROR(VLOOKUP(A5,'Household Information'!$A$15:$C$300,3),"")</f>
      </c>
      <c r="I5" s="64">
        <f>IF(B5="MHSA","",IF(B5="HOPWA",VLOOKUP(C5,$F$40:$G$47,2,FALSE),IF(B5="HOME",VLOOKUP(C5,$F$40:$G$47,2,FALSE),IF(B5="CDBG",VLOOKUP(C5,$I$40:$J$47,2,FALSE),""))))</f>
      </c>
      <c r="J5" s="65" t="str">
        <f>IF(B5="MHSA","",IF(H5&gt;I5,"NO","YES"))</f>
        <v>YES</v>
      </c>
    </row>
    <row r="6" spans="1:10" ht="15">
      <c r="A6" s="63">
        <f>IF('Unit Information'!C19="YES",'Unit Information'!A19,IF('Unit Information'!E19="YES",'Unit Information'!A19,IF('Unit Information'!F19="YES",'Unit Information'!A19,IF('Unit Information'!H19="YES",'Unit Information'!A19,""))))</f>
      </c>
      <c r="B6" s="63">
        <f>IF(A6="","",IF('Unit Information'!C19="YES","HOME",IF('Unit Information'!E19="YES","HOPWA",IF('Unit Information'!F19="YES","CDBG",IF('Unit Information'!H19="YES","MHSA"," ")))))</f>
      </c>
      <c r="C6" s="63">
        <f>IF(B6&lt;&gt;"",'Household Information'!G16,"")</f>
      </c>
      <c r="D6" s="63">
        <f>IF(A6&lt;&gt;"",'Unit Information'!B19,"")</f>
      </c>
      <c r="E6" s="96">
        <f>_xlfn.IFERROR(VLOOKUP(A6,'Rent Information'!$A$15:$B$300,2),"")</f>
      </c>
      <c r="F6" s="96">
        <f>_xlfn.IFERROR(IF(B6="MHSA","",IF(B6="HOPWA",((VLOOKUP(A6,'Household Information'!$A$15:$C$300,3,FALSE)/12)*0.3)-VLOOKUP(A6,'Rent Information'!$A$15:$E$300,5,FALSE),IF(B6="HOME",VLOOKUP(D6,$A$40:$B$46,2,FALSE)-VLOOKUP(A6,'Rent Information'!$A$15:$E$300,5,FALSE),IF(B6="CDBG",VLOOKUP(A6,'Household Information'!$A$15:$C$300,3,FALSE),"")/12*0.3-VLOOKUP(A6,'Rent Information'!$A$15:$E$300,5)))),"")</f>
      </c>
      <c r="G6" s="65">
        <f>IF(B6="MHSA","",_xlfn.IFERROR(IF(F6&gt;=VLOOKUP(A6,'Rent Information'!$A$15:$B$300,2,FALSE),"YES","NO"),""))</f>
      </c>
      <c r="H6" s="97">
        <f>_xlfn.IFERROR(VLOOKUP(A6,'Household Information'!$A$15:$C$300,3),"")</f>
      </c>
      <c r="I6" s="64">
        <f aca="true" t="shared" si="0" ref="I6:I32">IF(B6="MHSA","",IF(B6="HOPWA",VLOOKUP(C6,$F$40:$G$47,2,FALSE),IF(B6="HOME",VLOOKUP(C6,$F$40:$G$47,2,FALSE),IF(B6="CDBG",VLOOKUP(C6,$I$40:$J$47,2,FALSE),""))))</f>
      </c>
      <c r="J6" s="65" t="str">
        <f aca="true" t="shared" si="1" ref="J6:J32">IF(B6="MHSA","",IF(H6&gt;I6,"NO","YES"))</f>
        <v>YES</v>
      </c>
    </row>
    <row r="7" spans="1:10" ht="15">
      <c r="A7" s="63">
        <f>IF('Unit Information'!C20="YES",'Unit Information'!A20,IF('Unit Information'!E20="YES",'Unit Information'!A20,IF('Unit Information'!F20="YES",'Unit Information'!A20,IF('Unit Information'!H20="YES",'Unit Information'!A20,""))))</f>
      </c>
      <c r="B7" s="63">
        <f>IF(A7="","",IF('Unit Information'!C20="YES","HOME",IF('Unit Information'!E20="YES","HOPWA",IF('Unit Information'!F20="YES","CDBG",IF('Unit Information'!H20="YES","MHSA"," ")))))</f>
      </c>
      <c r="C7" s="63">
        <f>IF(B7&lt;&gt;"",'Household Information'!G17,"")</f>
      </c>
      <c r="D7" s="63">
        <f>IF(A7&lt;&gt;"",'Unit Information'!B20,"")</f>
      </c>
      <c r="E7" s="96">
        <f>_xlfn.IFERROR(VLOOKUP(A7,'Rent Information'!$A$15:$B$300,2),"")</f>
      </c>
      <c r="F7" s="96">
        <f>_xlfn.IFERROR(IF(B7="MHSA","",IF(B7="HOPWA",((VLOOKUP(A7,'Household Information'!$A$15:$C$300,3,FALSE)/12)*0.3)-VLOOKUP(A7,'Rent Information'!$A$15:$E$300,5,FALSE),IF(B7="HOME",VLOOKUP(D7,$A$40:$B$46,2,FALSE)-VLOOKUP(A7,'Rent Information'!$A$15:$E$300,5,FALSE),IF(B7="CDBG",VLOOKUP(A7,'Household Information'!$A$15:$C$300,3,FALSE),"")/12*0.3-VLOOKUP(A7,'Rent Information'!$A$15:$E$300,5)))),"")</f>
      </c>
      <c r="G7" s="65">
        <f>IF(B7="MHSA","",_xlfn.IFERROR(IF(F7&gt;=VLOOKUP(A7,'Rent Information'!$A$15:$B$300,2,FALSE),"YES","NO"),""))</f>
      </c>
      <c r="H7" s="97">
        <f>_xlfn.IFERROR(VLOOKUP(A7,'Household Information'!$A$15:$C$300,3),"")</f>
      </c>
      <c r="I7" s="64">
        <f t="shared" si="0"/>
      </c>
      <c r="J7" s="65" t="str">
        <f t="shared" si="1"/>
        <v>YES</v>
      </c>
    </row>
    <row r="8" spans="1:10" ht="15">
      <c r="A8" s="63">
        <f>IF('Unit Information'!C21="YES",'Unit Information'!A21,IF('Unit Information'!E21="YES",'Unit Information'!A21,IF('Unit Information'!F21="YES",'Unit Information'!A21,IF('Unit Information'!H21="YES",'Unit Information'!A21,""))))</f>
      </c>
      <c r="B8" s="63"/>
      <c r="C8" s="63">
        <f>IF(B8&lt;&gt;"",'Household Information'!G18,"")</f>
      </c>
      <c r="D8" s="63">
        <f>IF(A8&lt;&gt;"",'Unit Information'!B21,"")</f>
      </c>
      <c r="E8" s="96">
        <f>_xlfn.IFERROR(VLOOKUP(A8,'Rent Information'!$A$15:$B$300,2),"")</f>
      </c>
      <c r="F8" s="96">
        <f>_xlfn.IFERROR(IF(B8="MHSA","",IF(B8="HOPWA",((VLOOKUP(A8,'Household Information'!$A$15:$C$300,3,FALSE)/12)*0.3)-VLOOKUP(A8,'Rent Information'!$A$15:$E$300,5,FALSE),IF(B8="HOME",VLOOKUP(D8,$A$40:$B$46,2,FALSE)-VLOOKUP(A8,'Rent Information'!$A$15:$E$300,5,FALSE),IF(B8="CDBG",VLOOKUP(A8,'Household Information'!$A$15:$C$300,3,FALSE),"")/12*0.3-VLOOKUP(A8,'Rent Information'!$A$15:$E$300,5)))),"")</f>
      </c>
      <c r="G8" s="65">
        <f>IF(B8="MHSA","",_xlfn.IFERROR(IF(F8&gt;=VLOOKUP(A8,'Rent Information'!$A$15:$B$300,2,FALSE),"YES","NO"),""))</f>
      </c>
      <c r="H8" s="97">
        <f>_xlfn.IFERROR(VLOOKUP(A8,'Household Information'!$A$15:$C$300,3),"")</f>
      </c>
      <c r="I8" s="64">
        <f t="shared" si="0"/>
      </c>
      <c r="J8" s="65" t="str">
        <f t="shared" si="1"/>
        <v>YES</v>
      </c>
    </row>
    <row r="9" spans="1:10" ht="15">
      <c r="A9" s="63">
        <f>IF('Unit Information'!C22="YES",'Unit Information'!A22,IF('Unit Information'!E22="YES",'Unit Information'!A22,IF('Unit Information'!F22="YES",'Unit Information'!A22,IF('Unit Information'!H22="YES",'Unit Information'!A22,""))))</f>
      </c>
      <c r="B9" s="63">
        <f>IF(A9="","",IF('Unit Information'!C22="YES","HOME",IF('Unit Information'!E22="YES","HOPWA",IF('Unit Information'!F22="YES","CDBG",IF('Unit Information'!H22="YES","MHSA"," ")))))</f>
      </c>
      <c r="C9" s="63">
        <f>IF(B9&lt;&gt;"",'Household Information'!G19,"")</f>
      </c>
      <c r="D9" s="63">
        <f>IF(A9&lt;&gt;"",'Unit Information'!B22,"")</f>
      </c>
      <c r="E9" s="96">
        <f>_xlfn.IFERROR(VLOOKUP(A9,'Rent Information'!$A$15:$B$300,2),"")</f>
      </c>
      <c r="F9" s="96">
        <f>_xlfn.IFERROR(IF(B9="MHSA","",IF(B9="HOPWA",((VLOOKUP(A9,'Household Information'!$A$15:$C$300,3,FALSE)/12)*0.3)-VLOOKUP(A9,'Rent Information'!$A$15:$E$300,5,FALSE),IF(B9="HOME",VLOOKUP(D9,$A$40:$B$46,2,FALSE)-VLOOKUP(A9,'Rent Information'!$A$15:$E$300,5,FALSE),IF(B9="CDBG",VLOOKUP(A9,'Household Information'!$A$15:$C$300,3,FALSE),"")/12*0.3-VLOOKUP(A9,'Rent Information'!$A$15:$E$300,5)))),"")</f>
      </c>
      <c r="G9" s="65">
        <f>IF(B9="MHSA","",_xlfn.IFERROR(IF(F9&gt;=VLOOKUP(A9,'Rent Information'!$A$15:$B$300,2,FALSE),"YES","NO"),""))</f>
      </c>
      <c r="H9" s="97">
        <f>_xlfn.IFERROR(VLOOKUP(A9,'Household Information'!$A$15:$C$300,3),"")</f>
      </c>
      <c r="I9" s="64">
        <f t="shared" si="0"/>
      </c>
      <c r="J9" s="65" t="str">
        <f t="shared" si="1"/>
        <v>YES</v>
      </c>
    </row>
    <row r="10" spans="1:10" ht="15">
      <c r="A10" s="63">
        <f>IF('Unit Information'!C23="YES",'Unit Information'!A23,IF('Unit Information'!E23="YES",'Unit Information'!A23,IF('Unit Information'!F23="YES",'Unit Information'!A23,IF('Unit Information'!H23="YES",'Unit Information'!A23,""))))</f>
      </c>
      <c r="B10" s="63">
        <f>IF(A10="","",IF('Unit Information'!C23="YES","HOME",IF('Unit Information'!E23="YES","HOPWA",IF('Unit Information'!F23="YES","CDBG",IF('Unit Information'!H23="YES","MHSA"," ")))))</f>
      </c>
      <c r="C10" s="63">
        <f>IF(B10&lt;&gt;"",'Household Information'!G20,"")</f>
      </c>
      <c r="D10" s="63">
        <f>IF(A10&lt;&gt;"",'Unit Information'!B23,"")</f>
      </c>
      <c r="E10" s="96">
        <f>_xlfn.IFERROR(VLOOKUP(A10,'Rent Information'!$A$15:$B$300,2),"")</f>
      </c>
      <c r="F10" s="96">
        <f>_xlfn.IFERROR(IF(B10="MHSA","",IF(B10="HOPWA",((VLOOKUP(A10,'Household Information'!$A$15:$C$300,3,FALSE)/12)*0.3)-VLOOKUP(A10,'Rent Information'!$A$15:$E$300,5,FALSE),IF(B10="HOME",VLOOKUP(D10,$A$40:$B$46,2,FALSE)-VLOOKUP(A10,'Rent Information'!$A$15:$E$300,5,FALSE),IF(B10="CDBG",VLOOKUP(A10,'Household Information'!$A$15:$C$300,3,FALSE),"")/12*0.3-VLOOKUP(A10,'Rent Information'!$A$15:$E$300,5)))),"")</f>
      </c>
      <c r="G10" s="65">
        <f>IF(B10="MHSA","",_xlfn.IFERROR(IF(F10&gt;=VLOOKUP(A10,'Rent Information'!$A$15:$B$300,2,FALSE),"YES","NO"),""))</f>
      </c>
      <c r="H10" s="97">
        <f>_xlfn.IFERROR(VLOOKUP(A10,'Household Information'!$A$15:$C$300,3),"")</f>
      </c>
      <c r="I10" s="64">
        <f t="shared" si="0"/>
      </c>
      <c r="J10" s="65" t="str">
        <f t="shared" si="1"/>
        <v>YES</v>
      </c>
    </row>
    <row r="11" spans="1:10" ht="15">
      <c r="A11" s="63">
        <f>IF('Unit Information'!C24="YES",'Unit Information'!A24,IF('Unit Information'!E24="YES",'Unit Information'!A24,IF('Unit Information'!F24="YES",'Unit Information'!A24,IF('Unit Information'!H24="YES",'Unit Information'!A24,""))))</f>
      </c>
      <c r="B11" s="63">
        <f>IF(A11="","",IF('Unit Information'!C24="YES","HOME",IF('Unit Information'!E24="YES","HOPWA",IF('Unit Information'!F24="YES","CDBG",IF('Unit Information'!H24="YES","MHSA"," ")))))</f>
      </c>
      <c r="C11" s="63">
        <f>IF(B11&lt;&gt;"",'Household Information'!G21,"")</f>
      </c>
      <c r="D11" s="63">
        <f>IF(A11&lt;&gt;"",'Unit Information'!B24,"")</f>
      </c>
      <c r="E11" s="96">
        <f>_xlfn.IFERROR(VLOOKUP(A11,'Rent Information'!$A$15:$B$300,2),"")</f>
      </c>
      <c r="F11" s="96">
        <f>_xlfn.IFERROR(IF(B11="MHSA","",IF(B11="HOPWA",((VLOOKUP(A11,'Household Information'!$A$15:$C$300,3,FALSE)/12)*0.3)-VLOOKUP(A11,'Rent Information'!$A$15:$E$300,5,FALSE),IF(B11="HOME",VLOOKUP(D11,$A$40:$B$46,2,FALSE)-VLOOKUP(A11,'Rent Information'!$A$15:$E$300,5,FALSE),IF(B11="CDBG",VLOOKUP(A11,'Household Information'!$A$15:$C$300,3,FALSE),"")/12*0.3-VLOOKUP(A11,'Rent Information'!$A$15:$E$300,5)))),"")</f>
      </c>
      <c r="G11" s="65">
        <f>IF(B11="MHSA","",_xlfn.IFERROR(IF(F11&gt;=VLOOKUP(A11,'Rent Information'!$A$15:$B$300,2,FALSE),"YES","NO"),""))</f>
      </c>
      <c r="H11" s="97">
        <f>_xlfn.IFERROR(VLOOKUP(A11,'Household Information'!$A$15:$C$300,3),"")</f>
      </c>
      <c r="I11" s="64">
        <f aca="true" t="shared" si="2" ref="I11:I17">IF(B11="MHSA","",IF(B11="HOPWA",VLOOKUP(C11,$F$40:$G$47,2,FALSE),IF(B11="HOME",VLOOKUP(C11,$F$40:$G$47,2,FALSE),IF(B11="CDBG",VLOOKUP(C11,$I$40:$J$47,2,FALSE),""))))</f>
      </c>
      <c r="J11" s="65" t="str">
        <f aca="true" t="shared" si="3" ref="J11:J17">IF(B11="MHSA","",IF(H11&gt;I11,"NO","YES"))</f>
        <v>YES</v>
      </c>
    </row>
    <row r="12" spans="1:10" ht="15">
      <c r="A12" s="63">
        <f>IF('Unit Information'!C25="YES",'Unit Information'!A25,IF('Unit Information'!E25="YES",'Unit Information'!A25,IF('Unit Information'!F25="YES",'Unit Information'!A25,IF('Unit Information'!H25="YES",'Unit Information'!A25,""))))</f>
      </c>
      <c r="B12" s="63">
        <f>IF(A12="","",IF('Unit Information'!C25="YES","HOME",IF('Unit Information'!E25="YES","HOPWA",IF('Unit Information'!F25="YES","CDBG",IF('Unit Information'!H25="YES","MHSA"," ")))))</f>
      </c>
      <c r="C12" s="63">
        <f>IF(B12&lt;&gt;"",'Household Information'!G22,"")</f>
      </c>
      <c r="D12" s="63">
        <f>IF(A12&lt;&gt;"",'Unit Information'!B25,"")</f>
      </c>
      <c r="E12" s="96">
        <f>_xlfn.IFERROR(VLOOKUP(A12,'Rent Information'!$A$15:$B$300,2),"")</f>
      </c>
      <c r="F12" s="96">
        <f>_xlfn.IFERROR(IF(B12="MHSA","",IF(B12="HOPWA",((VLOOKUP(A12,'Household Information'!$A$15:$C$300,3,FALSE)/12)*0.3)-VLOOKUP(A12,'Rent Information'!$A$15:$E$300,5,FALSE),IF(B12="HOME",VLOOKUP(D12,$A$40:$B$46,2,FALSE)-VLOOKUP(A12,'Rent Information'!$A$15:$E$300,5,FALSE),IF(B12="CDBG",VLOOKUP(A12,'Household Information'!$A$15:$C$300,3,FALSE),"")/12*0.3-VLOOKUP(A12,'Rent Information'!$A$15:$E$300,5)))),"")</f>
      </c>
      <c r="G12" s="65">
        <f>IF(B12="MHSA","",_xlfn.IFERROR(IF(F12&gt;=VLOOKUP(A12,'Rent Information'!$A$15:$B$300,2,FALSE),"YES","NO"),""))</f>
      </c>
      <c r="H12" s="97">
        <f>_xlfn.IFERROR(VLOOKUP(A12,'Household Information'!$A$15:$C$300,3),"")</f>
      </c>
      <c r="I12" s="64">
        <f t="shared" si="2"/>
      </c>
      <c r="J12" s="65" t="str">
        <f t="shared" si="3"/>
        <v>YES</v>
      </c>
    </row>
    <row r="13" spans="1:10" ht="15">
      <c r="A13" s="63">
        <f>IF('Unit Information'!C26="YES",'Unit Information'!A26,IF('Unit Information'!E26="YES",'Unit Information'!A26,IF('Unit Information'!F26="YES",'Unit Information'!A26,IF('Unit Information'!H26="YES",'Unit Information'!A26,""))))</f>
      </c>
      <c r="B13" s="63">
        <f>IF(A13="","",IF('Unit Information'!C26="YES","HOME",IF('Unit Information'!E26="YES","HOPWA",IF('Unit Information'!F26="YES","CDBG",IF('Unit Information'!H26="YES","MHSA"," ")))))</f>
      </c>
      <c r="C13" s="63">
        <f>IF(B13&lt;&gt;"",'Household Information'!G23,"")</f>
      </c>
      <c r="D13" s="63">
        <f>IF(A13&lt;&gt;"",'Unit Information'!B26,"")</f>
      </c>
      <c r="E13" s="96">
        <f>_xlfn.IFERROR(VLOOKUP(A13,'Rent Information'!$A$15:$B$300,2),"")</f>
      </c>
      <c r="F13" s="96">
        <f>_xlfn.IFERROR(IF(B13="MHSA","",IF(B13="HOPWA",((VLOOKUP(A13,'Household Information'!$A$15:$C$300,3,FALSE)/12)*0.3)-VLOOKUP(A13,'Rent Information'!$A$15:$E$300,5,FALSE),IF(B13="HOME",VLOOKUP(D13,$A$40:$B$46,2,FALSE)-VLOOKUP(A13,'Rent Information'!$A$15:$E$300,5,FALSE),IF(B13="CDBG",VLOOKUP(A13,'Household Information'!$A$15:$C$300,3,FALSE),"")/12*0.3-VLOOKUP(A13,'Rent Information'!$A$15:$E$300,5)))),"")</f>
      </c>
      <c r="G13" s="65">
        <f>IF(B13="MHSA","",_xlfn.IFERROR(IF(F13&gt;=VLOOKUP(A13,'Rent Information'!$A$15:$B$300,2,FALSE),"YES","NO"),""))</f>
      </c>
      <c r="H13" s="97">
        <f>_xlfn.IFERROR(VLOOKUP(A13,'Household Information'!$A$15:$C$300,3),"")</f>
      </c>
      <c r="I13" s="64">
        <f t="shared" si="2"/>
      </c>
      <c r="J13" s="65" t="str">
        <f t="shared" si="3"/>
        <v>YES</v>
      </c>
    </row>
    <row r="14" spans="1:10" ht="15">
      <c r="A14" s="63">
        <f>IF('Unit Information'!C27="YES",'Unit Information'!A27,IF('Unit Information'!E27="YES",'Unit Information'!A27,IF('Unit Information'!F27="YES",'Unit Information'!A27,IF('Unit Information'!H27="YES",'Unit Information'!A27,""))))</f>
      </c>
      <c r="B14" s="63">
        <f>IF(A14="","",IF('Unit Information'!C27="YES","HOME",IF('Unit Information'!E27="YES","HOPWA",IF('Unit Information'!F27="YES","CDBG",IF('Unit Information'!H27="YES","MHSA"," ")))))</f>
      </c>
      <c r="C14" s="63">
        <f>IF(B14&lt;&gt;"",'Household Information'!G24,"")</f>
      </c>
      <c r="D14" s="63">
        <f>IF(A14&lt;&gt;"",'Unit Information'!B27,"")</f>
      </c>
      <c r="E14" s="96">
        <f>_xlfn.IFERROR(VLOOKUP(A14,'Rent Information'!$A$15:$B$300,2),"")</f>
      </c>
      <c r="F14" s="96">
        <f>_xlfn.IFERROR(IF(B14="MHSA","",IF(B14="HOPWA",((VLOOKUP(A14,'Household Information'!$A$15:$C$300,3,FALSE)/12)*0.3)-VLOOKUP(A14,'Rent Information'!$A$15:$E$300,5,FALSE),IF(B14="HOME",VLOOKUP(D14,$A$40:$B$46,2,FALSE)-VLOOKUP(A14,'Rent Information'!$A$15:$E$300,5,FALSE),IF(B14="CDBG",VLOOKUP(A14,'Household Information'!$A$15:$C$300,3,FALSE),"")/12*0.3-VLOOKUP(A14,'Rent Information'!$A$15:$E$300,5)))),"")</f>
      </c>
      <c r="G14" s="65">
        <f>IF(B14="MHSA","",_xlfn.IFERROR(IF(F14&gt;=VLOOKUP(A14,'Rent Information'!$A$15:$B$300,2,FALSE),"YES","NO"),""))</f>
      </c>
      <c r="H14" s="97">
        <f>_xlfn.IFERROR(VLOOKUP(A14,'Household Information'!$A$15:$C$300,3),"")</f>
      </c>
      <c r="I14" s="64">
        <f t="shared" si="2"/>
      </c>
      <c r="J14" s="65" t="str">
        <f t="shared" si="3"/>
        <v>YES</v>
      </c>
    </row>
    <row r="15" spans="1:10" ht="15">
      <c r="A15" s="63">
        <f>IF('Unit Information'!C28="YES",'Unit Information'!A28,IF('Unit Information'!E28="YES",'Unit Information'!A28,IF('Unit Information'!F28="YES",'Unit Information'!A28,IF('Unit Information'!H28="YES",'Unit Information'!A28,""))))</f>
      </c>
      <c r="B15" s="63">
        <f>IF(A15="","",IF('Unit Information'!C28="YES","HOME",IF('Unit Information'!E28="YES","HOPWA",IF('Unit Information'!F28="YES","CDBG",IF('Unit Information'!H28="YES","MHSA"," ")))))</f>
      </c>
      <c r="C15" s="63">
        <f>IF(B15&lt;&gt;"",'Household Information'!G25,"")</f>
      </c>
      <c r="D15" s="63">
        <f>IF(A15&lt;&gt;"",'Unit Information'!B28,"")</f>
      </c>
      <c r="E15" s="96">
        <f>_xlfn.IFERROR(VLOOKUP(A15,'Rent Information'!$A$15:$B$300,2),"")</f>
      </c>
      <c r="F15" s="96">
        <f>_xlfn.IFERROR(IF(B15="MHSA","",IF(B15="HOPWA",((VLOOKUP(A15,'Household Information'!$A$15:$C$300,3,FALSE)/12)*0.3)-VLOOKUP(A15,'Rent Information'!$A$15:$E$300,5,FALSE),IF(B15="HOME",VLOOKUP(D15,$A$40:$B$46,2,FALSE)-VLOOKUP(A15,'Rent Information'!$A$15:$E$300,5,FALSE),IF(B15="CDBG",VLOOKUP(A15,'Household Information'!$A$15:$C$300,3,FALSE),"")/12*0.3-VLOOKUP(A15,'Rent Information'!$A$15:$E$300,5)))),"")</f>
      </c>
      <c r="G15" s="65">
        <f>IF(B15="MHSA","",_xlfn.IFERROR(IF(F15&gt;=VLOOKUP(A15,'Rent Information'!$A$15:$B$300,2,FALSE),"YES","NO"),""))</f>
      </c>
      <c r="H15" s="97">
        <f>_xlfn.IFERROR(VLOOKUP(A15,'Household Information'!$A$15:$C$300,3),"")</f>
      </c>
      <c r="I15" s="64">
        <f t="shared" si="2"/>
      </c>
      <c r="J15" s="65" t="str">
        <f t="shared" si="3"/>
        <v>YES</v>
      </c>
    </row>
    <row r="16" spans="1:10" ht="15">
      <c r="A16" s="63">
        <f>IF('Unit Information'!C29="YES",'Unit Information'!A29,IF('Unit Information'!E29="YES",'Unit Information'!A29,IF('Unit Information'!F29="YES",'Unit Information'!A29,IF('Unit Information'!H29="YES",'Unit Information'!A29,""))))</f>
      </c>
      <c r="B16" s="63">
        <f>IF(A16="","",IF('Unit Information'!C29="YES","HOME",IF('Unit Information'!E29="YES","HOPWA",IF('Unit Information'!F29="YES","CDBG",IF('Unit Information'!H29="YES","MHSA"," ")))))</f>
      </c>
      <c r="C16" s="63">
        <f>IF(B16&lt;&gt;"",'Household Information'!G26,"")</f>
      </c>
      <c r="D16" s="63">
        <f>IF(A16&lt;&gt;"",'Unit Information'!B29,"")</f>
      </c>
      <c r="E16" s="96">
        <f>_xlfn.IFERROR(VLOOKUP(A16,'Rent Information'!$A$15:$B$300,2),"")</f>
      </c>
      <c r="F16" s="96">
        <f>_xlfn.IFERROR(IF(B16="MHSA","",IF(B16="HOPWA",((VLOOKUP(A16,'Household Information'!$A$15:$C$300,3,FALSE)/12)*0.3)-VLOOKUP(A16,'Rent Information'!$A$15:$E$300,5,FALSE),IF(B16="HOME",VLOOKUP(D16,$A$40:$B$46,2,FALSE)-VLOOKUP(A16,'Rent Information'!$A$15:$E$300,5,FALSE),IF(B16="CDBG",VLOOKUP(A16,'Household Information'!$A$15:$C$300,3,FALSE),"")/12*0.3-VLOOKUP(A16,'Rent Information'!$A$15:$E$300,5)))),"")</f>
      </c>
      <c r="G16" s="65">
        <f>IF(B16="MHSA","",_xlfn.IFERROR(IF(F16&gt;=VLOOKUP(A16,'Rent Information'!$A$15:$B$300,2,FALSE),"YES","NO"),""))</f>
      </c>
      <c r="H16" s="97">
        <f>_xlfn.IFERROR(VLOOKUP(A16,'Household Information'!$A$15:$C$300,3),"")</f>
      </c>
      <c r="I16" s="64">
        <f t="shared" si="2"/>
      </c>
      <c r="J16" s="65" t="str">
        <f t="shared" si="3"/>
        <v>YES</v>
      </c>
    </row>
    <row r="17" spans="1:10" ht="15">
      <c r="A17" s="63">
        <f>IF('Unit Information'!C30="YES",'Unit Information'!A30,IF('Unit Information'!E30="YES",'Unit Information'!A30,IF('Unit Information'!F30="YES",'Unit Information'!A30,IF('Unit Information'!H30="YES",'Unit Information'!A30,""))))</f>
      </c>
      <c r="B17" s="63">
        <f>IF(A17="","",IF('Unit Information'!C30="YES","HOME",IF('Unit Information'!E30="YES","HOPWA",IF('Unit Information'!F30="YES","CDBG",IF('Unit Information'!H30="YES","MHSA"," ")))))</f>
      </c>
      <c r="C17" s="63">
        <f>IF(B17&lt;&gt;"",'Household Information'!G27,"")</f>
      </c>
      <c r="D17" s="63">
        <f>IF(A17&lt;&gt;"",'Unit Information'!B30,"")</f>
      </c>
      <c r="E17" s="96">
        <f>_xlfn.IFERROR(VLOOKUP(A17,'Rent Information'!$A$15:$B$300,2),"")</f>
      </c>
      <c r="F17" s="96">
        <f>_xlfn.IFERROR(IF(B17="MHSA","",IF(B17="HOPWA",((VLOOKUP(A17,'Household Information'!$A$15:$C$300,3,FALSE)/12)*0.3)-VLOOKUP(A17,'Rent Information'!$A$15:$E$300,5,FALSE),IF(B17="HOME",VLOOKUP(D17,$A$40:$B$46,2,FALSE)-VLOOKUP(A17,'Rent Information'!$A$15:$E$300,5,FALSE),IF(B17="CDBG",VLOOKUP(A17,'Household Information'!$A$15:$C$300,3,FALSE),"")/12*0.3-VLOOKUP(A17,'Rent Information'!$A$15:$E$300,5)))),"")</f>
      </c>
      <c r="G17" s="65">
        <f>IF(B17="MHSA","",_xlfn.IFERROR(IF(F17&gt;=VLOOKUP(A17,'Rent Information'!$A$15:$B$300,2,FALSE),"YES","NO"),""))</f>
      </c>
      <c r="H17" s="97">
        <f>_xlfn.IFERROR(VLOOKUP(A17,'Household Information'!$A$15:$C$300,3),"")</f>
      </c>
      <c r="I17" s="64">
        <f t="shared" si="2"/>
      </c>
      <c r="J17" s="65" t="str">
        <f t="shared" si="3"/>
        <v>YES</v>
      </c>
    </row>
    <row r="18" spans="1:10" ht="15">
      <c r="A18" s="63">
        <f>IF('Unit Information'!C31="YES",'Unit Information'!A31,IF('Unit Information'!E31="YES",'Unit Information'!A31,IF('Unit Information'!F31="YES",'Unit Information'!A31,IF('Unit Information'!H31="YES",'Unit Information'!A31,""))))</f>
      </c>
      <c r="B18" s="63">
        <f>IF(A18="","",IF('Unit Information'!C31="YES","HOME",IF('Unit Information'!E31="YES","HOPWA",IF('Unit Information'!F31="YES","CDBG",IF('Unit Information'!H31="YES","MHSA"," ")))))</f>
      </c>
      <c r="C18" s="63">
        <f>IF(B18&lt;&gt;"",'Household Information'!G28,"")</f>
      </c>
      <c r="D18" s="63">
        <f>IF(A18&lt;&gt;"",'Unit Information'!B31,"")</f>
      </c>
      <c r="E18" s="96">
        <f>_xlfn.IFERROR(VLOOKUP(A18,'Rent Information'!$A$15:$B$300,2),"")</f>
      </c>
      <c r="F18" s="96">
        <f>_xlfn.IFERROR(IF(B18="MHSA","",IF(B18="HOPWA",((VLOOKUP(A18,'Household Information'!$A$15:$C$300,3,FALSE)/12)*0.3)-VLOOKUP(A18,'Rent Information'!$A$15:$E$300,5,FALSE),IF(B18="HOME",VLOOKUP(D18,$A$40:$B$46,2,FALSE)-VLOOKUP(A18,'Rent Information'!$A$15:$E$300,5,FALSE),IF(B18="CDBG",VLOOKUP(A18,'Household Information'!$A$15:$C$300,3,FALSE),"")/12*0.3-VLOOKUP(A18,'Rent Information'!$A$15:$E$300,5)))),"")</f>
      </c>
      <c r="G18" s="65">
        <f>IF(B18="MHSA","",_xlfn.IFERROR(IF(F18&gt;=VLOOKUP(A18,'Rent Information'!$A$15:$B$300,2,FALSE),"YES","NO"),""))</f>
      </c>
      <c r="H18" s="97">
        <f>_xlfn.IFERROR(VLOOKUP(A18,'Household Information'!$A$15:$C$300,3),"")</f>
      </c>
      <c r="I18" s="64">
        <f t="shared" si="0"/>
      </c>
      <c r="J18" s="65" t="str">
        <f t="shared" si="1"/>
        <v>YES</v>
      </c>
    </row>
    <row r="19" spans="1:10" ht="15">
      <c r="A19" s="63">
        <f>IF('Unit Information'!C32="YES",'Unit Information'!A32,IF('Unit Information'!E32="YES",'Unit Information'!A32,IF('Unit Information'!F32="YES",'Unit Information'!A32,IF('Unit Information'!H32="YES",'Unit Information'!A32,""))))</f>
      </c>
      <c r="B19" s="63">
        <f>IF(A19="","",IF('Unit Information'!C32="YES","HOME",IF('Unit Information'!E32="YES","HOPWA",IF('Unit Information'!F32="YES","CDBG",IF('Unit Information'!H32="YES","MHSA"," ")))))</f>
      </c>
      <c r="C19" s="63">
        <f>IF(B19&lt;&gt;"",'Household Information'!G29,"")</f>
      </c>
      <c r="D19" s="63">
        <f>IF(A19&lt;&gt;"",'Unit Information'!B32,"")</f>
      </c>
      <c r="E19" s="96">
        <f>_xlfn.IFERROR(VLOOKUP(A19,'Rent Information'!$A$15:$B$300,2),"")</f>
      </c>
      <c r="F19" s="96">
        <f>_xlfn.IFERROR(IF(B19="MHSA","",IF(B19="HOPWA",((VLOOKUP(A19,'Household Information'!$A$15:$C$300,3,FALSE)/12)*0.3)-VLOOKUP(A19,'Rent Information'!$A$15:$E$300,5,FALSE),IF(B19="HOME",VLOOKUP(D19,$A$40:$B$46,2,FALSE)-VLOOKUP(A19,'Rent Information'!$A$15:$E$300,5,FALSE),IF(B19="CDBG",VLOOKUP(A19,'Household Information'!$A$15:$C$300,3,FALSE),"")/12*0.3-VLOOKUP(A19,'Rent Information'!$A$15:$E$300,5)))),"")</f>
      </c>
      <c r="G19" s="65">
        <f>IF(B19="MHSA","",_xlfn.IFERROR(IF(F19&gt;=VLOOKUP(A19,'Rent Information'!$A$15:$B$300,2,FALSE),"YES","NO"),""))</f>
      </c>
      <c r="H19" s="97">
        <f>_xlfn.IFERROR(VLOOKUP(A19,'Household Information'!$A$15:$C$300,3),"")</f>
      </c>
      <c r="I19" s="64">
        <f t="shared" si="0"/>
      </c>
      <c r="J19" s="65" t="str">
        <f t="shared" si="1"/>
        <v>YES</v>
      </c>
    </row>
    <row r="20" spans="1:10" ht="15">
      <c r="A20" s="63">
        <f>IF('Unit Information'!C33="YES",'Unit Information'!A33,IF('Unit Information'!E33="YES",'Unit Information'!A33,IF('Unit Information'!F33="YES",'Unit Information'!A33,IF('Unit Information'!H33="YES",'Unit Information'!A33,""))))</f>
      </c>
      <c r="B20" s="63">
        <f>IF(A20="","",IF('Unit Information'!C33="YES","HOME",IF('Unit Information'!E33="YES","HOPWA",IF('Unit Information'!F33="YES","CDBG",IF('Unit Information'!H33="YES","MHSA"," ")))))</f>
      </c>
      <c r="C20" s="63">
        <f>IF(B20&lt;&gt;"",'Household Information'!G30,"")</f>
      </c>
      <c r="D20" s="63">
        <f>IF(A20&lt;&gt;"",'Unit Information'!B33,"")</f>
      </c>
      <c r="E20" s="96">
        <f>_xlfn.IFERROR(VLOOKUP(A20,'Rent Information'!$A$15:$B$300,2),"")</f>
      </c>
      <c r="F20" s="96">
        <f>_xlfn.IFERROR(IF(B20="MHSA","",IF(B20="HOPWA",((VLOOKUP(A20,'Household Information'!$A$15:$C$300,3,FALSE)/12)*0.3)-VLOOKUP(A20,'Rent Information'!$A$15:$E$300,5,FALSE),IF(B20="HOME",VLOOKUP(D20,$A$40:$B$46,2,FALSE)-VLOOKUP(A20,'Rent Information'!$A$15:$E$300,5,FALSE),IF(B20="CDBG",VLOOKUP(A20,'Household Information'!$A$15:$C$300,3,FALSE),"")/12*0.3-VLOOKUP(A20,'Rent Information'!$A$15:$E$300,5)))),"")</f>
      </c>
      <c r="G20" s="65">
        <f>IF(B20="MHSA","",_xlfn.IFERROR(IF(F20&gt;=VLOOKUP(A20,'Rent Information'!$A$15:$B$300,2,FALSE),"YES","NO"),""))</f>
      </c>
      <c r="H20" s="97">
        <f>_xlfn.IFERROR(VLOOKUP(A20,'Household Information'!$A$15:$C$300,3),"")</f>
      </c>
      <c r="I20" s="64">
        <f t="shared" si="0"/>
      </c>
      <c r="J20" s="65" t="str">
        <f t="shared" si="1"/>
        <v>YES</v>
      </c>
    </row>
    <row r="21" spans="1:10" ht="15">
      <c r="A21" s="63">
        <f>IF('Unit Information'!C34="YES",'Unit Information'!A34,IF('Unit Information'!E34="YES",'Unit Information'!A34,IF('Unit Information'!F34="YES",'Unit Information'!A34,IF('Unit Information'!H34="YES",'Unit Information'!A34,""))))</f>
      </c>
      <c r="B21" s="63">
        <f>IF(A21="","",IF('Unit Information'!C34="YES","HOME",IF('Unit Information'!E34="YES","HOPWA",IF('Unit Information'!F34="YES","CDBG",IF('Unit Information'!H34="YES","MHSA"," ")))))</f>
      </c>
      <c r="C21" s="63">
        <f>IF(B21&lt;&gt;"",'Household Information'!G31,"")</f>
      </c>
      <c r="D21" s="63">
        <f>IF(A21&lt;&gt;"",'Unit Information'!B34,"")</f>
      </c>
      <c r="E21" s="96">
        <f>_xlfn.IFERROR(VLOOKUP(A21,'Rent Information'!$A$15:$B$300,2),"")</f>
      </c>
      <c r="F21" s="96">
        <f>_xlfn.IFERROR(IF(B21="MHSA","",IF(B21="HOPWA",((VLOOKUP(A21,'Household Information'!$A$15:$C$300,3,FALSE)/12)*0.3)-VLOOKUP(A21,'Rent Information'!$A$15:$E$300,5,FALSE),IF(B21="HOME",VLOOKUP(D21,$A$40:$B$46,2,FALSE)-VLOOKUP(A21,'Rent Information'!$A$15:$E$300,5,FALSE),IF(B21="CDBG",VLOOKUP(A21,'Household Information'!$A$15:$C$300,3,FALSE),"")/12*0.3-VLOOKUP(A21,'Rent Information'!$A$15:$E$300,5)))),"")</f>
      </c>
      <c r="G21" s="65">
        <f>IF(B21="MHSA","",_xlfn.IFERROR(IF(F21&gt;=VLOOKUP(A21,'Rent Information'!$A$15:$B$300,2,FALSE),"YES","NO"),""))</f>
      </c>
      <c r="H21" s="97">
        <f>_xlfn.IFERROR(VLOOKUP(A21,'Household Information'!$A$15:$C$300,3),"")</f>
      </c>
      <c r="I21" s="64">
        <f t="shared" si="0"/>
      </c>
      <c r="J21" s="65" t="str">
        <f t="shared" si="1"/>
        <v>YES</v>
      </c>
    </row>
    <row r="22" spans="1:10" ht="15">
      <c r="A22" s="63">
        <f>IF('Unit Information'!C35="YES",'Unit Information'!A35,IF('Unit Information'!E35="YES",'Unit Information'!A35,IF('Unit Information'!F35="YES",'Unit Information'!A35,IF('Unit Information'!H35="YES",'Unit Information'!A35,""))))</f>
      </c>
      <c r="B22" s="63">
        <f>IF(A22="","",IF('Unit Information'!C35="YES","HOME",IF('Unit Information'!E35="YES","HOPWA",IF('Unit Information'!F35="YES","CDBG",IF('Unit Information'!H35="YES","MHSA"," ")))))</f>
      </c>
      <c r="C22" s="63">
        <f>IF(B22&lt;&gt;"",'Household Information'!G32,"")</f>
      </c>
      <c r="D22" s="63">
        <f>IF(A22&lt;&gt;"",'Unit Information'!B35,"")</f>
      </c>
      <c r="E22" s="96">
        <f>_xlfn.IFERROR(VLOOKUP(A22,'Rent Information'!$A$15:$B$300,2),"")</f>
      </c>
      <c r="F22" s="96">
        <f>_xlfn.IFERROR(IF(B22="MHSA","",IF(B22="HOPWA",((VLOOKUP(A22,'Household Information'!$A$15:$C$300,3,FALSE)/12)*0.3)-VLOOKUP(A22,'Rent Information'!$A$15:$E$300,5,FALSE),IF(B22="HOME",VLOOKUP(D22,$A$40:$B$46,2,FALSE)-VLOOKUP(A22,'Rent Information'!$A$15:$E$300,5,FALSE),IF(B22="CDBG",VLOOKUP(A22,'Household Information'!$A$15:$C$300,3,FALSE),"")/12*0.3-VLOOKUP(A22,'Rent Information'!$A$15:$E$300,5)))),"")</f>
      </c>
      <c r="G22" s="65">
        <f>IF(B22="MHSA","",_xlfn.IFERROR(IF(F22&gt;=VLOOKUP(A22,'Rent Information'!$A$15:$B$300,2,FALSE),"YES","NO"),""))</f>
      </c>
      <c r="H22" s="97">
        <f>_xlfn.IFERROR(VLOOKUP(A22,'Household Information'!$A$15:$C$300,3),"")</f>
      </c>
      <c r="I22" s="64">
        <f t="shared" si="0"/>
      </c>
      <c r="J22" s="65" t="str">
        <f t="shared" si="1"/>
        <v>YES</v>
      </c>
    </row>
    <row r="23" spans="1:10" ht="15">
      <c r="A23" s="63">
        <f>IF('Unit Information'!C36="YES",'Unit Information'!A36,IF('Unit Information'!E36="YES",'Unit Information'!A36,IF('Unit Information'!F36="YES",'Unit Information'!A36,IF('Unit Information'!H36="YES",'Unit Information'!A36,""))))</f>
      </c>
      <c r="B23" s="63">
        <f>IF(A23="","",IF('Unit Information'!C36="YES","HOME",IF('Unit Information'!E36="YES","HOPWA",IF('Unit Information'!F36="YES","CDBG",IF('Unit Information'!H36="YES","MHSA"," ")))))</f>
      </c>
      <c r="C23" s="63">
        <f>IF(B23&lt;&gt;"",'Household Information'!G33,"")</f>
      </c>
      <c r="D23" s="63">
        <f>IF(A23&lt;&gt;"",'Unit Information'!B36,"")</f>
      </c>
      <c r="E23" s="96">
        <f>_xlfn.IFERROR(VLOOKUP(A23,'Rent Information'!$A$15:$B$300,2),"")</f>
      </c>
      <c r="F23" s="96">
        <f>_xlfn.IFERROR(IF(B23="MHSA","",IF(B23="HOPWA",((VLOOKUP(A23,'Household Information'!$A$15:$C$300,3,FALSE)/12)*0.3)-VLOOKUP(A23,'Rent Information'!$A$15:$E$300,5,FALSE),IF(B23="HOME",VLOOKUP(D23,$A$40:$B$46,2,FALSE)-VLOOKUP(A23,'Rent Information'!$A$15:$E$300,5,FALSE),IF(B23="CDBG",VLOOKUP(A23,'Household Information'!$A$15:$C$300,3,FALSE),"")/12*0.3-VLOOKUP(A23,'Rent Information'!$A$15:$E$300,5)))),"")</f>
      </c>
      <c r="G23" s="65">
        <f>IF(B23="MHSA","",_xlfn.IFERROR(IF(F23&gt;=VLOOKUP(A23,'Rent Information'!$A$15:$B$300,2,FALSE),"YES","NO"),""))</f>
      </c>
      <c r="H23" s="97">
        <f>_xlfn.IFERROR(VLOOKUP(A23,'Household Information'!$A$15:$C$300,3),"")</f>
      </c>
      <c r="I23" s="64">
        <f t="shared" si="0"/>
      </c>
      <c r="J23" s="65" t="str">
        <f t="shared" si="1"/>
        <v>YES</v>
      </c>
    </row>
    <row r="24" spans="1:10" ht="15">
      <c r="A24" s="63">
        <f>IF('Unit Information'!C37="YES",'Unit Information'!A37,IF('Unit Information'!E37="YES",'Unit Information'!A37,IF('Unit Information'!F37="YES",'Unit Information'!A37,IF('Unit Information'!H37="YES",'Unit Information'!A37,""))))</f>
      </c>
      <c r="B24" s="63">
        <f>IF(A24="","",IF('Unit Information'!C37="YES","HOME",IF('Unit Information'!E37="YES","HOPWA",IF('Unit Information'!F37="YES","CDBG",IF('Unit Information'!H37="YES","MHSA"," ")))))</f>
      </c>
      <c r="C24" s="63">
        <f>IF(B24&lt;&gt;"",'Household Information'!G34,"")</f>
      </c>
      <c r="D24" s="63">
        <f>IF(A24&lt;&gt;"",'Unit Information'!B37,"")</f>
      </c>
      <c r="E24" s="96">
        <f>_xlfn.IFERROR(VLOOKUP(A24,'Rent Information'!$A$15:$B$300,2),"")</f>
      </c>
      <c r="F24" s="96">
        <f>_xlfn.IFERROR(IF(B24="MHSA","",IF(B24="HOPWA",((VLOOKUP(A24,'Household Information'!$A$15:$C$300,3,FALSE)/12)*0.3)-VLOOKUP(A24,'Rent Information'!$A$15:$E$300,5,FALSE),IF(B24="HOME",VLOOKUP(D24,$A$40:$B$46,2,FALSE)-VLOOKUP(A24,'Rent Information'!$A$15:$E$300,5,FALSE),IF(B24="CDBG",VLOOKUP(A24,'Household Information'!$A$15:$C$300,3,FALSE),"")/12*0.3-VLOOKUP(A24,'Rent Information'!$A$15:$E$300,5)))),"")</f>
      </c>
      <c r="G24" s="65">
        <f>IF(B24="MHSA","",_xlfn.IFERROR(IF(F24&gt;=VLOOKUP(A24,'Rent Information'!$A$15:$B$300,2,FALSE),"YES","NO"),""))</f>
      </c>
      <c r="H24" s="97">
        <f>_xlfn.IFERROR(VLOOKUP(A24,'Household Information'!$A$15:$C$300,3),"")</f>
      </c>
      <c r="I24" s="64">
        <f t="shared" si="0"/>
      </c>
      <c r="J24" s="65" t="str">
        <f t="shared" si="1"/>
        <v>YES</v>
      </c>
    </row>
    <row r="25" spans="1:10" ht="15">
      <c r="A25" s="63">
        <f>IF('Unit Information'!C38="YES",'Unit Information'!A38,IF('Unit Information'!E38="YES",'Unit Information'!A38,IF('Unit Information'!F38="YES",'Unit Information'!A38,IF('Unit Information'!H38="YES",'Unit Information'!A38,""))))</f>
      </c>
      <c r="B25" s="63">
        <f>IF(A25="","",IF('Unit Information'!C38="YES","HOME",IF('Unit Information'!E38="YES","HOPWA",IF('Unit Information'!F38="YES","CDBG",IF('Unit Information'!H38="YES","MHSA"," ")))))</f>
      </c>
      <c r="C25" s="63">
        <f>IF(B25&lt;&gt;"",'Household Information'!G35,"")</f>
      </c>
      <c r="D25" s="63">
        <f>IF(A25&lt;&gt;"",'Unit Information'!B38,"")</f>
      </c>
      <c r="E25" s="96">
        <f>_xlfn.IFERROR(VLOOKUP(A25,'Rent Information'!$A$15:$B$300,2),"")</f>
      </c>
      <c r="F25" s="96">
        <f>_xlfn.IFERROR(IF(B25="MHSA","",IF(B25="HOPWA",((VLOOKUP(A25,'Household Information'!$A$15:$C$300,3,FALSE)/12)*0.3)-VLOOKUP(A25,'Rent Information'!$A$15:$E$300,5,FALSE),IF(B25="HOME",VLOOKUP(D25,$A$40:$B$46,2,FALSE)-VLOOKUP(A25,'Rent Information'!$A$15:$E$300,5,FALSE),IF(B25="CDBG",VLOOKUP(A25,'Household Information'!$A$15:$C$300,3,FALSE),"")/12*0.3-VLOOKUP(A25,'Rent Information'!$A$15:$E$300,5)))),"")</f>
      </c>
      <c r="G25" s="65">
        <f>IF(B25="MHSA","",_xlfn.IFERROR(IF(F25&gt;=VLOOKUP(A25,'Rent Information'!$A$15:$B$300,2,FALSE),"YES","NO"),""))</f>
      </c>
      <c r="H25" s="97">
        <f>_xlfn.IFERROR(VLOOKUP(A25,'Household Information'!$A$15:$C$300,3),"")</f>
      </c>
      <c r="I25" s="64">
        <f t="shared" si="0"/>
      </c>
      <c r="J25" s="65" t="str">
        <f t="shared" si="1"/>
        <v>YES</v>
      </c>
    </row>
    <row r="26" spans="1:10" ht="15">
      <c r="A26" s="63">
        <f>IF('Unit Information'!C39="YES",'Unit Information'!A39,IF('Unit Information'!E39="YES",'Unit Information'!A39,IF('Unit Information'!F39="YES",'Unit Information'!A39,IF('Unit Information'!H39="YES",'Unit Information'!A39,""))))</f>
      </c>
      <c r="B26" s="63">
        <f>IF(A26="","",IF('Unit Information'!C39="YES","HOME",IF('Unit Information'!E39="YES","HOPWA",IF('Unit Information'!F39="YES","CDBG",IF('Unit Information'!H39="YES","MHSA"," ")))))</f>
      </c>
      <c r="C26" s="63">
        <f>IF(B26&lt;&gt;"",'Household Information'!G36,"")</f>
      </c>
      <c r="D26" s="63">
        <f>IF(A26&lt;&gt;"",'Unit Information'!B39,"")</f>
      </c>
      <c r="E26" s="96">
        <f>_xlfn.IFERROR(VLOOKUP(A26,'Rent Information'!$A$15:$B$300,2),"")</f>
      </c>
      <c r="F26" s="96">
        <f>_xlfn.IFERROR(IF(B26="MHSA","",IF(B26="HOPWA",((VLOOKUP(A26,'Household Information'!$A$15:$C$300,3,FALSE)/12)*0.3)-VLOOKUP(A26,'Rent Information'!$A$15:$E$300,5,FALSE),IF(B26="HOME",VLOOKUP(D26,$A$40:$B$46,2,FALSE)-VLOOKUP(A26,'Rent Information'!$A$15:$E$300,5,FALSE),IF(B26="CDBG",VLOOKUP(A26,'Household Information'!$A$15:$C$300,3,FALSE),"")/12*0.3-VLOOKUP(A26,'Rent Information'!$A$15:$E$300,5)))),"")</f>
      </c>
      <c r="G26" s="65">
        <f>IF(B26="MHSA","",_xlfn.IFERROR(IF(F26&gt;=VLOOKUP(A26,'Rent Information'!$A$15:$B$300,2,FALSE),"YES","NO"),""))</f>
      </c>
      <c r="H26" s="97">
        <f>_xlfn.IFERROR(VLOOKUP(A26,'Household Information'!$A$15:$C$300,3),"")</f>
      </c>
      <c r="I26" s="64">
        <f t="shared" si="0"/>
      </c>
      <c r="J26" s="65" t="str">
        <f t="shared" si="1"/>
        <v>YES</v>
      </c>
    </row>
    <row r="27" spans="1:10" ht="15">
      <c r="A27" s="63">
        <f>IF('Unit Information'!C40="YES",'Unit Information'!A40,IF('Unit Information'!E40="YES",'Unit Information'!A40,IF('Unit Information'!F40="YES",'Unit Information'!A40,IF('Unit Information'!H40="YES",'Unit Information'!A40,""))))</f>
      </c>
      <c r="B27" s="63">
        <f>IF(A27="","",IF('Unit Information'!C40="YES","HOME",IF('Unit Information'!E40="YES","HOPWA",IF('Unit Information'!F40="YES","CDBG",IF('Unit Information'!H40="YES","MHSA"," ")))))</f>
      </c>
      <c r="C27" s="63">
        <f>IF(B27&lt;&gt;"",'Household Information'!G37,"")</f>
      </c>
      <c r="D27" s="63">
        <f>IF(A27&lt;&gt;"",'Unit Information'!B40,"")</f>
      </c>
      <c r="E27" s="96">
        <f>_xlfn.IFERROR(VLOOKUP(A27,'Rent Information'!$A$15:$B$300,2),"")</f>
      </c>
      <c r="F27" s="96">
        <f>_xlfn.IFERROR(IF(B27="MHSA","",IF(B27="HOPWA",((VLOOKUP(A27,'Household Information'!$A$15:$C$300,3,FALSE)/12)*0.3)-VLOOKUP(A27,'Rent Information'!$A$15:$E$300,5,FALSE),IF(B27="HOME",VLOOKUP(D27,$A$40:$B$46,2,FALSE)-VLOOKUP(A27,'Rent Information'!$A$15:$E$300,5,FALSE),IF(B27="CDBG",VLOOKUP(A27,'Household Information'!$A$15:$C$300,3,FALSE),"")/12*0.3-VLOOKUP(A27,'Rent Information'!$A$15:$E$300,5)))),"")</f>
      </c>
      <c r="G27" s="65">
        <f>IF(B27="MHSA","",_xlfn.IFERROR(IF(F27&gt;=VLOOKUP(A27,'Rent Information'!$A$15:$B$300,2,FALSE),"YES","NO"),""))</f>
      </c>
      <c r="H27" s="97">
        <f>_xlfn.IFERROR(VLOOKUP(A27,'Household Information'!$A$15:$C$300,3),"")</f>
      </c>
      <c r="I27" s="64">
        <f t="shared" si="0"/>
      </c>
      <c r="J27" s="65" t="str">
        <f t="shared" si="1"/>
        <v>YES</v>
      </c>
    </row>
    <row r="28" spans="1:10" ht="15">
      <c r="A28" s="63">
        <f>IF('Unit Information'!C41="YES",'Unit Information'!A41,IF('Unit Information'!E41="YES",'Unit Information'!A41,IF('Unit Information'!F41="YES",'Unit Information'!A41,IF('Unit Information'!H41="YES",'Unit Information'!A41,""))))</f>
      </c>
      <c r="B28" s="63">
        <f>IF(A28="","",IF('Unit Information'!C41="YES","HOME",IF('Unit Information'!E41="YES","HOPWA",IF('Unit Information'!F41="YES","CDBG",IF('Unit Information'!H41="YES","MHSA"," ")))))</f>
      </c>
      <c r="C28" s="63">
        <f>IF(B28&lt;&gt;"",'Household Information'!G38,"")</f>
      </c>
      <c r="D28" s="63">
        <f>IF(A28&lt;&gt;"",'Unit Information'!B41,"")</f>
      </c>
      <c r="E28" s="96">
        <f>_xlfn.IFERROR(VLOOKUP(A28,'Rent Information'!$A$15:$B$300,2),"")</f>
      </c>
      <c r="F28" s="96">
        <f>_xlfn.IFERROR(IF(B28="MHSA","",IF(B28="HOPWA",((VLOOKUP(A28,'Household Information'!$A$15:$C$300,3,FALSE)/12)*0.3)-VLOOKUP(A28,'Rent Information'!$A$15:$E$300,5,FALSE),IF(B28="HOME",VLOOKUP(D28,$A$40:$B$46,2,FALSE)-VLOOKUP(A28,'Rent Information'!$A$15:$E$300,5,FALSE),IF(B28="CDBG",VLOOKUP(A28,'Household Information'!$A$15:$C$300,3,FALSE),"")/12*0.3-VLOOKUP(A28,'Rent Information'!$A$15:$E$300,5)))),"")</f>
      </c>
      <c r="G28" s="65">
        <f>IF(B28="MHSA","",_xlfn.IFERROR(IF(F28&gt;=VLOOKUP(A28,'Rent Information'!$A$15:$B$300,2,FALSE),"YES","NO"),""))</f>
      </c>
      <c r="H28" s="97">
        <f>_xlfn.IFERROR(VLOOKUP(A28,'Household Information'!$A$15:$C$300,3),"")</f>
      </c>
      <c r="I28" s="64">
        <f t="shared" si="0"/>
      </c>
      <c r="J28" s="65" t="str">
        <f t="shared" si="1"/>
        <v>YES</v>
      </c>
    </row>
    <row r="29" spans="1:10" ht="15">
      <c r="A29" s="63">
        <f>IF('Unit Information'!C42="YES",'Unit Information'!A42,IF('Unit Information'!E42="YES",'Unit Information'!A42,IF('Unit Information'!F42="YES",'Unit Information'!A42,IF('Unit Information'!H42="YES",'Unit Information'!A42,""))))</f>
      </c>
      <c r="B29" s="63">
        <f>IF(A29="","",IF('Unit Information'!C42="YES","HOME",IF('Unit Information'!E42="YES","HOPWA",IF('Unit Information'!F42="YES","CDBG",IF('Unit Information'!H42="YES","MHSA"," ")))))</f>
      </c>
      <c r="C29" s="63">
        <f>IF(B29&lt;&gt;"",'Household Information'!G39,"")</f>
      </c>
      <c r="D29" s="63">
        <f>IF(A29&lt;&gt;"",'Unit Information'!B42,"")</f>
      </c>
      <c r="E29" s="96">
        <f>_xlfn.IFERROR(VLOOKUP(A29,'Rent Information'!$A$15:$B$300,2),"")</f>
      </c>
      <c r="F29" s="96">
        <f>_xlfn.IFERROR(IF(B29="MHSA","",IF(B29="HOPWA",((VLOOKUP(A29,'Household Information'!$A$15:$C$300,3,FALSE)/12)*0.3)-VLOOKUP(A29,'Rent Information'!$A$15:$E$300,5,FALSE),IF(B29="HOME",VLOOKUP(D29,$A$40:$B$46,2,FALSE)-VLOOKUP(A29,'Rent Information'!$A$15:$E$300,5,FALSE),IF(B29="CDBG",VLOOKUP(A29,'Household Information'!$A$15:$C$300,3,FALSE),"")/12*0.3-VLOOKUP(A29,'Rent Information'!$A$15:$E$300,5)))),"")</f>
      </c>
      <c r="G29" s="65">
        <f>IF(B29="MHSA","",_xlfn.IFERROR(IF(F29&gt;=VLOOKUP(A29,'Rent Information'!$A$15:$B$300,2,FALSE),"YES","NO"),""))</f>
      </c>
      <c r="H29" s="97">
        <f>_xlfn.IFERROR(VLOOKUP(A29,'Household Information'!$A$15:$C$300,3),"")</f>
      </c>
      <c r="I29" s="64">
        <f t="shared" si="0"/>
      </c>
      <c r="J29" s="65" t="str">
        <f t="shared" si="1"/>
        <v>YES</v>
      </c>
    </row>
    <row r="30" spans="1:10" ht="15">
      <c r="A30" s="63">
        <f>IF('Unit Information'!C43="YES",'Unit Information'!A43,IF('Unit Information'!E43="YES",'Unit Information'!A43,IF('Unit Information'!F43="YES",'Unit Information'!A43,IF('Unit Information'!H43="YES",'Unit Information'!A43,""))))</f>
      </c>
      <c r="B30" s="63">
        <f>IF(A30="","",IF('Unit Information'!C43="YES","HOME",IF('Unit Information'!E43="YES","HOPWA",IF('Unit Information'!F43="YES","CDBG",IF('Unit Information'!H43="YES","MHSA"," ")))))</f>
      </c>
      <c r="C30" s="63">
        <f>IF(B30&lt;&gt;"",'Household Information'!G40,"")</f>
      </c>
      <c r="D30" s="63">
        <f>IF(A30&lt;&gt;"",'Unit Information'!B43,"")</f>
      </c>
      <c r="E30" s="96">
        <f>_xlfn.IFERROR(VLOOKUP(A30,'Rent Information'!$A$15:$B$300,2),"")</f>
      </c>
      <c r="F30" s="96">
        <f>_xlfn.IFERROR(IF(B30="MHSA","",IF(B30="HOPWA",((VLOOKUP(A30,'Household Information'!$A$15:$C$300,3,FALSE)/12)*0.3)-VLOOKUP(A30,'Rent Information'!$A$15:$E$300,5,FALSE),IF(B30="HOME",VLOOKUP(D30,$A$40:$B$46,2,FALSE)-VLOOKUP(A30,'Rent Information'!$A$15:$E$300,5,FALSE),IF(B30="CDBG",VLOOKUP(A30,'Household Information'!$A$15:$C$300,3,FALSE),"")/12*0.3-VLOOKUP(A30,'Rent Information'!$A$15:$E$300,5)))),"")</f>
      </c>
      <c r="G30" s="65">
        <f>IF(B30="MHSA","",_xlfn.IFERROR(IF(F30&gt;=VLOOKUP(A30,'Rent Information'!$A$15:$B$300,2,FALSE),"YES","NO"),""))</f>
      </c>
      <c r="H30" s="97">
        <f>_xlfn.IFERROR(VLOOKUP(A30,'Household Information'!$A$15:$C$300,3),"")</f>
      </c>
      <c r="I30" s="64">
        <f t="shared" si="0"/>
      </c>
      <c r="J30" s="65" t="str">
        <f t="shared" si="1"/>
        <v>YES</v>
      </c>
    </row>
    <row r="31" spans="1:10" ht="15">
      <c r="A31" s="63">
        <f>IF('Unit Information'!C44="YES",'Unit Information'!A44,IF('Unit Information'!E44="YES",'Unit Information'!A44,IF('Unit Information'!F44="YES",'Unit Information'!A44,IF('Unit Information'!H44="YES",'Unit Information'!A44,""))))</f>
      </c>
      <c r="B31" s="63">
        <f>IF(A31="","",IF('Unit Information'!C44="YES","HOME",IF('Unit Information'!E44="YES","HOPWA",IF('Unit Information'!F44="YES","CDBG",IF('Unit Information'!H44="YES","MHSA"," ")))))</f>
      </c>
      <c r="C31" s="63">
        <f>IF(B31&lt;&gt;"",'Household Information'!G41,"")</f>
      </c>
      <c r="D31" s="63">
        <f>IF(A31&lt;&gt;"",'Unit Information'!B44,"")</f>
      </c>
      <c r="E31" s="96">
        <f>_xlfn.IFERROR(VLOOKUP(A31,'Rent Information'!$A$15:$B$300,2),"")</f>
      </c>
      <c r="F31" s="96">
        <f>_xlfn.IFERROR(IF(B31="MHSA","",IF(B31="HOPWA",((VLOOKUP(A31,'Household Information'!$A$15:$C$300,3,FALSE)/12)*0.3)-VLOOKUP(A31,'Rent Information'!$A$15:$E$300,5,FALSE),IF(B31="HOME",VLOOKUP(D31,$A$40:$B$46,2,FALSE)-VLOOKUP(A31,'Rent Information'!$A$15:$E$300,5,FALSE),IF(B31="CDBG",VLOOKUP(A31,'Household Information'!$A$15:$C$300,3,FALSE),"")/12*0.3-VLOOKUP(A31,'Rent Information'!$A$15:$E$300,5)))),"")</f>
      </c>
      <c r="G31" s="65">
        <f>IF(B31="MHSA","",_xlfn.IFERROR(IF(F31&gt;=VLOOKUP(A31,'Rent Information'!$A$15:$B$300,2,FALSE),"YES","NO"),""))</f>
      </c>
      <c r="H31" s="97">
        <f>_xlfn.IFERROR(VLOOKUP(A31,'Household Information'!$A$15:$C$300,3),"")</f>
      </c>
      <c r="I31" s="64">
        <f t="shared" si="0"/>
      </c>
      <c r="J31" s="65" t="str">
        <f t="shared" si="1"/>
        <v>YES</v>
      </c>
    </row>
    <row r="32" spans="1:10" ht="15">
      <c r="A32" s="63">
        <f>IF('Unit Information'!C45="YES",'Unit Information'!A45,IF('Unit Information'!E45="YES",'Unit Information'!A45,IF('Unit Information'!F45="YES",'Unit Information'!A45,IF('Unit Information'!H45="YES",'Unit Information'!A45,""))))</f>
      </c>
      <c r="B32" s="63">
        <f>IF(A32="","",IF('Unit Information'!C45="YES","HOME",IF('Unit Information'!E45="YES","HOPWA",IF('Unit Information'!F45="YES","CDBG",IF('Unit Information'!H45="YES","MHSA"," ")))))</f>
      </c>
      <c r="C32" s="63">
        <f>IF(B32&lt;&gt;"",'Household Information'!G42,"")</f>
      </c>
      <c r="D32" s="63">
        <f>IF(A32&lt;&gt;"",'Unit Information'!B45,"")</f>
      </c>
      <c r="E32" s="96">
        <f>_xlfn.IFERROR(VLOOKUP(A32,'Rent Information'!$A$15:$B$300,2),"")</f>
      </c>
      <c r="F32" s="96">
        <f>_xlfn.IFERROR(IF(B32="MHSA","",IF(B32="HOPWA",((VLOOKUP(A32,'Household Information'!$A$15:$C$300,3,FALSE)/12)*0.3)-VLOOKUP(A32,'Rent Information'!$A$15:$E$300,5,FALSE),IF(B32="HOME",VLOOKUP(D32,$A$40:$B$46,2,FALSE)-VLOOKUP(A32,'Rent Information'!$A$15:$E$300,5,FALSE),IF(B32="CDBG",VLOOKUP(A32,'Household Information'!$A$15:$C$300,3,FALSE),"")/12*0.3-VLOOKUP(A32,'Rent Information'!$A$15:$E$300,5)))),"")</f>
      </c>
      <c r="G32" s="65">
        <f>IF(B32="MHSA","",_xlfn.IFERROR(IF(F32&gt;=VLOOKUP(A32,'Rent Information'!$A$15:$B$300,2,FALSE),"YES","NO"),""))</f>
      </c>
      <c r="H32" s="97">
        <f>_xlfn.IFERROR(VLOOKUP(A32,'Household Information'!$A$15:$C$300,3),"")</f>
      </c>
      <c r="I32" s="64">
        <f t="shared" si="0"/>
      </c>
      <c r="J32" s="65" t="str">
        <f t="shared" si="1"/>
        <v>YES</v>
      </c>
    </row>
    <row r="33" spans="1:10" ht="15">
      <c r="A33" s="63">
        <f>IF('Unit Information'!C46="YES",'Unit Information'!A46,IF('Unit Information'!E46="YES",'Unit Information'!A46,IF('Unit Information'!F46="YES",'Unit Information'!A46,IF('Unit Information'!H46="YES",'Unit Information'!A46,""))))</f>
      </c>
      <c r="B33" s="63">
        <f>IF(A33="","",IF('Unit Information'!C46="YES","HOME",IF('Unit Information'!E46="YES","HOPWA",IF('Unit Information'!F46="YES","CDBG",IF('Unit Information'!H46="YES","MHSA"," ")))))</f>
      </c>
      <c r="C33" s="63">
        <f>IF(B33&lt;&gt;"",'Household Information'!G43,"")</f>
      </c>
      <c r="D33" s="63">
        <f>IF(A33&lt;&gt;"",'Unit Information'!B46,"")</f>
      </c>
      <c r="E33" s="96">
        <f>_xlfn.IFERROR(VLOOKUP(A33,'Rent Information'!$A$15:$B$300,2),"")</f>
      </c>
      <c r="F33" s="96">
        <f>_xlfn.IFERROR(IF(B33="MHSA","",IF(B33="HOPWA",((VLOOKUP(A33,'Household Information'!$A$15:$C$300,3,FALSE)/12)*0.3)-VLOOKUP(A33,'Rent Information'!$A$15:$E$300,5,FALSE),IF(B33="HOME",VLOOKUP(D33,$A$40:$B$46,2,FALSE)-VLOOKUP(A33,'Rent Information'!$A$15:$E$300,5,FALSE),IF(B33="CDBG",VLOOKUP(A33,'Household Information'!$A$15:$C$300,3,FALSE),"")/12*0.3-VLOOKUP(A33,'Rent Information'!$A$15:$E$300,5)))),"")</f>
      </c>
      <c r="G33" s="65">
        <f>IF(B33="MHSA","",_xlfn.IFERROR(IF(F33&gt;=VLOOKUP(A33,'Rent Information'!$A$15:$B$300,2,FALSE),"YES","NO"),""))</f>
      </c>
      <c r="H33" s="97">
        <f>_xlfn.IFERROR(VLOOKUP(A33,'Household Information'!$A$15:$C$300,3),"")</f>
      </c>
      <c r="I33" s="96">
        <f>IF(B33="MHSA","",IF(B33="HOPWA",VLOOKUP(C33,$F$40:$G$47,2,FALSE),IF(B33="HOME",VLOOKUP(C33,$F$40:$G$47,2,FALSE),IF(B33="CDBG",VLOOKUP(C33,$I$40:$J$47,2,FALSE),""))))</f>
      </c>
      <c r="J33" s="200"/>
    </row>
    <row r="34" spans="6:15" ht="15">
      <c r="F34" s="96">
        <f>_xlfn.IFERROR(IF(B34="MHSA","",IF(B34="HOPWA",((VLOOKUP(A34,'Household Information'!$A$15:$C$43,3,FALSE)/12)*0.3)-VLOOKUP(A34,'Rent Information'!$A$15:$E$43,5,FALSE),IF(B34="HOME",VLOOKUP(D34,$A$40:$B$46,2,FALSE)-VLOOKUP(A34,'Rent Information'!$A$15:$E$43,5,FALSE),IF(B34="CDBG",VLOOKUP(A34,'Household Information'!$A$15:$C$42,3,FALSE),"")/12*0.3-VLOOKUP(A34,'Rent Information'!$A$15:$E$43,5)))),"")</f>
      </c>
      <c r="O34" t="s">
        <v>158</v>
      </c>
    </row>
    <row r="35" spans="5:6" ht="15">
      <c r="E35" t="e">
        <f>VLOOKUP(A5,'Rent Information'!A15:E43,5)</f>
        <v>#N/A</v>
      </c>
      <c r="F35" s="96">
        <f>_xlfn.IFERROR(IF(B35="MHSA","",IF(B35="HOPWA",((VLOOKUP(A35,'Household Information'!$A$15:$C$43,3,FALSE)/12)*0.3)-VLOOKUP(A35,'Rent Information'!$A$15:$E$43,5,FALSE),IF(B35="HOME",VLOOKUP(D35,$A$40:$B$46,2,FALSE)-VLOOKUP(A35,'Rent Information'!$A$15:$E$43,5,FALSE),IF(B35="CDBG",VLOOKUP(A35,'Household Information'!$A$15:$C$42,3,FALSE),"")/12*0.3-VLOOKUP(A35,'Rent Information'!$A$15:$E$43,5)))),"")</f>
      </c>
    </row>
    <row r="38" spans="1:9" ht="15">
      <c r="A38" t="s">
        <v>129</v>
      </c>
      <c r="F38" t="s">
        <v>160</v>
      </c>
      <c r="I38" t="s">
        <v>161</v>
      </c>
    </row>
    <row r="39" spans="1:7" ht="15">
      <c r="A39" t="s">
        <v>150</v>
      </c>
      <c r="B39" t="s">
        <v>141</v>
      </c>
      <c r="C39" t="s">
        <v>159</v>
      </c>
      <c r="F39" t="s">
        <v>137</v>
      </c>
      <c r="G39" t="s">
        <v>142</v>
      </c>
    </row>
    <row r="40" spans="1:10" ht="15">
      <c r="A40">
        <v>0</v>
      </c>
      <c r="B40" s="35">
        <v>818</v>
      </c>
      <c r="C40" t="s">
        <v>149</v>
      </c>
      <c r="F40">
        <v>1</v>
      </c>
      <c r="G40" s="36">
        <v>31250</v>
      </c>
      <c r="H40" s="36"/>
      <c r="I40">
        <v>1</v>
      </c>
      <c r="J40" s="39">
        <v>45100</v>
      </c>
    </row>
    <row r="41" spans="1:10" ht="15">
      <c r="A41">
        <v>1</v>
      </c>
      <c r="B41" s="35">
        <v>876</v>
      </c>
      <c r="F41">
        <v>2</v>
      </c>
      <c r="G41" s="36">
        <v>35700</v>
      </c>
      <c r="H41" s="36"/>
      <c r="I41">
        <v>2</v>
      </c>
      <c r="J41" s="39">
        <v>51550</v>
      </c>
    </row>
    <row r="42" spans="1:10" ht="15">
      <c r="A42">
        <v>2</v>
      </c>
      <c r="B42" s="35">
        <v>1052</v>
      </c>
      <c r="F42">
        <v>3</v>
      </c>
      <c r="G42" s="36">
        <v>40150</v>
      </c>
      <c r="H42" s="36"/>
      <c r="I42">
        <v>3</v>
      </c>
      <c r="J42" s="39">
        <v>58000</v>
      </c>
    </row>
    <row r="43" spans="1:10" ht="15">
      <c r="A43">
        <v>3</v>
      </c>
      <c r="B43" s="35">
        <v>1215</v>
      </c>
      <c r="F43">
        <v>4</v>
      </c>
      <c r="G43" s="36">
        <v>44600</v>
      </c>
      <c r="H43" s="36"/>
      <c r="I43">
        <v>4</v>
      </c>
      <c r="J43" s="39">
        <v>64400</v>
      </c>
    </row>
    <row r="44" spans="1:10" ht="15">
      <c r="A44">
        <v>4</v>
      </c>
      <c r="B44" s="35">
        <v>1356</v>
      </c>
      <c r="F44">
        <v>5</v>
      </c>
      <c r="G44" s="36">
        <v>48200</v>
      </c>
      <c r="H44" s="36"/>
      <c r="I44">
        <v>5</v>
      </c>
      <c r="J44" s="39">
        <v>69600</v>
      </c>
    </row>
    <row r="45" spans="1:10" ht="15">
      <c r="A45">
        <v>5</v>
      </c>
      <c r="B45" s="35">
        <v>1496</v>
      </c>
      <c r="F45">
        <v>6</v>
      </c>
      <c r="G45" s="36">
        <v>51750</v>
      </c>
      <c r="H45" s="36"/>
      <c r="I45">
        <v>6</v>
      </c>
      <c r="J45" s="39">
        <v>74750</v>
      </c>
    </row>
    <row r="46" spans="1:10" ht="15">
      <c r="A46">
        <v>6</v>
      </c>
      <c r="B46" s="35">
        <v>1636</v>
      </c>
      <c r="F46">
        <v>7</v>
      </c>
      <c r="G46" s="36">
        <v>55350</v>
      </c>
      <c r="H46" s="36"/>
      <c r="I46">
        <v>7</v>
      </c>
      <c r="J46" s="39">
        <v>79900</v>
      </c>
    </row>
    <row r="47" spans="6:10" ht="15">
      <c r="F47">
        <v>8</v>
      </c>
      <c r="G47" s="36">
        <v>58900</v>
      </c>
      <c r="H47" s="36"/>
      <c r="I47">
        <v>8</v>
      </c>
      <c r="J47" s="39">
        <v>85050</v>
      </c>
    </row>
    <row r="52" ht="15">
      <c r="A52" t="s">
        <v>134</v>
      </c>
    </row>
    <row r="53" ht="15">
      <c r="A53" t="s">
        <v>135</v>
      </c>
    </row>
    <row r="54" ht="15">
      <c r="A54" t="s">
        <v>136</v>
      </c>
    </row>
    <row r="55" ht="15">
      <c r="A55" t="s">
        <v>138</v>
      </c>
    </row>
  </sheetData>
  <sheetProtection/>
  <mergeCells count="1">
    <mergeCell ref="A1:J1"/>
  </mergeCells>
  <printOptions/>
  <pageMargins left="0.7" right="0.7" top="0.75" bottom="0.75" header="0.3" footer="0.3"/>
  <pageSetup horizontalDpi="600" verticalDpi="600" orientation="portrait" scale="62" r:id="rId1"/>
  <headerFooter>
    <oddHeader>&amp;CALAMEDA COUNTY HCD</oddHeader>
    <oddFooter>&amp;LALAMEDA COUNTY ANNUAL COMPLIANCE REPORT</oddFooter>
  </headerFooter>
</worksheet>
</file>

<file path=xl/worksheets/sheet2.xml><?xml version="1.0" encoding="utf-8"?>
<worksheet xmlns="http://schemas.openxmlformats.org/spreadsheetml/2006/main" xmlns:r="http://schemas.openxmlformats.org/officeDocument/2006/relationships">
  <sheetPr codeName="Sheet3"/>
  <dimension ref="A1:I136"/>
  <sheetViews>
    <sheetView zoomScalePageLayoutView="0" workbookViewId="0" topLeftCell="A70">
      <selection activeCell="B14" sqref="B14:E15"/>
    </sheetView>
  </sheetViews>
  <sheetFormatPr defaultColWidth="9.140625" defaultRowHeight="15"/>
  <cols>
    <col min="1" max="1" width="51.140625" style="98" customWidth="1"/>
    <col min="2" max="2" width="16.00390625" style="98" customWidth="1"/>
    <col min="3" max="3" width="9.140625" style="98" customWidth="1"/>
    <col min="4" max="4" width="13.140625" style="98" customWidth="1"/>
    <col min="5" max="5" width="21.00390625" style="98" customWidth="1"/>
    <col min="6" max="7" width="9.140625" style="98" customWidth="1"/>
    <col min="8" max="8" width="14.57421875" style="98" customWidth="1"/>
    <col min="9" max="16384" width="9.140625" style="98" customWidth="1"/>
  </cols>
  <sheetData>
    <row r="1" spans="1:9" ht="15.75">
      <c r="A1" s="266" t="s">
        <v>313</v>
      </c>
      <c r="B1" s="266"/>
      <c r="C1" s="266"/>
      <c r="D1" s="266"/>
      <c r="E1" s="266"/>
      <c r="F1" s="123"/>
      <c r="G1" s="123"/>
      <c r="H1" s="123"/>
      <c r="I1" s="123"/>
    </row>
    <row r="2" spans="1:9" ht="15.75">
      <c r="A2" s="266" t="s">
        <v>247</v>
      </c>
      <c r="B2" s="266"/>
      <c r="C2" s="266"/>
      <c r="D2" s="266"/>
      <c r="E2" s="266"/>
      <c r="F2" s="123"/>
      <c r="G2" s="123"/>
      <c r="H2" s="123"/>
      <c r="I2" s="123"/>
    </row>
    <row r="3" spans="1:9" ht="15.75">
      <c r="A3" s="266" t="s">
        <v>248</v>
      </c>
      <c r="B3" s="266"/>
      <c r="C3" s="266"/>
      <c r="D3" s="266"/>
      <c r="E3" s="266"/>
      <c r="F3" s="123"/>
      <c r="G3" s="123"/>
      <c r="H3" s="123"/>
      <c r="I3" s="123"/>
    </row>
    <row r="4" spans="1:9" ht="15.75">
      <c r="A4" s="266" t="s">
        <v>249</v>
      </c>
      <c r="B4" s="266"/>
      <c r="C4" s="266"/>
      <c r="D4" s="266"/>
      <c r="E4" s="266"/>
      <c r="F4" s="123"/>
      <c r="G4" s="123"/>
      <c r="H4" s="123"/>
      <c r="I4" s="123"/>
    </row>
    <row r="5" spans="1:9" ht="15.75">
      <c r="A5" s="103"/>
      <c r="B5" s="103"/>
      <c r="C5" s="103"/>
      <c r="D5" s="103"/>
      <c r="E5" s="103"/>
      <c r="F5" s="103"/>
      <c r="G5" s="103"/>
      <c r="H5" s="103"/>
      <c r="I5" s="103"/>
    </row>
    <row r="6" ht="15.75" thickBot="1"/>
    <row r="7" spans="1:5" ht="15.75" thickBot="1">
      <c r="A7" s="169"/>
      <c r="B7" s="170"/>
      <c r="C7" s="170"/>
      <c r="D7" s="170" t="s">
        <v>0</v>
      </c>
      <c r="E7" s="233">
        <f>'Instrucions and Checklist'!I6</f>
        <v>0</v>
      </c>
    </row>
    <row r="8" spans="1:5" ht="19.5" thickBot="1">
      <c r="A8" s="171"/>
      <c r="B8" s="172"/>
      <c r="C8" s="172"/>
      <c r="D8" s="172"/>
      <c r="E8" s="173"/>
    </row>
    <row r="9" spans="1:5" ht="15">
      <c r="A9" s="150" t="s">
        <v>11</v>
      </c>
      <c r="B9" s="298"/>
      <c r="C9" s="299"/>
      <c r="D9" s="140" t="s">
        <v>12</v>
      </c>
      <c r="E9" s="148"/>
    </row>
    <row r="10" spans="1:5" ht="24" customHeight="1">
      <c r="A10" s="149" t="s">
        <v>0</v>
      </c>
      <c r="B10" s="296"/>
      <c r="C10" s="296"/>
      <c r="D10" s="296"/>
      <c r="E10" s="301"/>
    </row>
    <row r="11" spans="1:5" ht="23.25" customHeight="1">
      <c r="A11" s="149" t="s">
        <v>1</v>
      </c>
      <c r="B11" s="296"/>
      <c r="C11" s="296"/>
      <c r="D11" s="296"/>
      <c r="E11" s="296"/>
    </row>
    <row r="12" spans="1:5" ht="21.75" customHeight="1">
      <c r="A12" s="149" t="s">
        <v>2</v>
      </c>
      <c r="B12" s="296"/>
      <c r="C12" s="296"/>
      <c r="D12" s="296"/>
      <c r="E12" s="296"/>
    </row>
    <row r="13" spans="1:5" ht="20.25" customHeight="1">
      <c r="A13" s="151" t="s">
        <v>3</v>
      </c>
      <c r="B13" s="278"/>
      <c r="C13" s="278"/>
      <c r="D13" s="278"/>
      <c r="E13" s="278"/>
    </row>
    <row r="14" spans="1:5" ht="21" customHeight="1">
      <c r="A14" s="149" t="s">
        <v>4</v>
      </c>
      <c r="B14" s="297"/>
      <c r="C14" s="297"/>
      <c r="D14" s="297"/>
      <c r="E14" s="297"/>
    </row>
    <row r="15" spans="1:5" ht="15">
      <c r="A15" s="149" t="s">
        <v>250</v>
      </c>
      <c r="B15" s="297"/>
      <c r="C15" s="297"/>
      <c r="D15" s="297"/>
      <c r="E15" s="297"/>
    </row>
    <row r="16" spans="1:5" ht="15">
      <c r="A16" s="149" t="s">
        <v>5</v>
      </c>
      <c r="B16" s="297"/>
      <c r="C16" s="297"/>
      <c r="D16" s="297"/>
      <c r="E16" s="297"/>
    </row>
    <row r="17" spans="1:5" ht="15" customHeight="1">
      <c r="A17" s="149" t="s">
        <v>6</v>
      </c>
      <c r="B17" s="278"/>
      <c r="C17" s="278"/>
      <c r="D17" s="278"/>
      <c r="E17" s="278"/>
    </row>
    <row r="18" spans="1:5" ht="15">
      <c r="A18" s="295" t="s">
        <v>7</v>
      </c>
      <c r="B18" s="278"/>
      <c r="C18" s="278"/>
      <c r="D18" s="278"/>
      <c r="E18" s="278"/>
    </row>
    <row r="19" spans="1:5" ht="15">
      <c r="A19" s="295"/>
      <c r="B19" s="278"/>
      <c r="C19" s="278"/>
      <c r="D19" s="278"/>
      <c r="E19" s="278"/>
    </row>
    <row r="20" spans="1:5" ht="15">
      <c r="A20" s="149" t="s">
        <v>8</v>
      </c>
      <c r="B20" s="297"/>
      <c r="C20" s="297"/>
      <c r="D20" s="297"/>
      <c r="E20" s="297"/>
    </row>
    <row r="21" spans="1:5" ht="27" customHeight="1">
      <c r="A21" s="149" t="s">
        <v>9</v>
      </c>
      <c r="B21" s="297"/>
      <c r="C21" s="297"/>
      <c r="D21" s="153" t="s">
        <v>10</v>
      </c>
      <c r="E21" s="152"/>
    </row>
    <row r="22" s="104" customFormat="1" ht="30.75" customHeight="1" thickBot="1"/>
    <row r="23" spans="1:5" ht="36.75" customHeight="1" thickBot="1">
      <c r="A23" s="286" t="s">
        <v>275</v>
      </c>
      <c r="B23" s="287"/>
      <c r="C23" s="287"/>
      <c r="D23" s="287"/>
      <c r="E23" s="288"/>
    </row>
    <row r="24" spans="1:5" ht="36.75" customHeight="1" thickBot="1">
      <c r="A24" s="127" t="s">
        <v>269</v>
      </c>
      <c r="B24" s="128" t="s">
        <v>13</v>
      </c>
      <c r="C24" s="128" t="s">
        <v>14</v>
      </c>
      <c r="D24" s="128" t="s">
        <v>15</v>
      </c>
      <c r="E24" s="129" t="s">
        <v>16</v>
      </c>
    </row>
    <row r="25" spans="1:5" ht="36.75" customHeight="1">
      <c r="A25" s="245" t="s">
        <v>370</v>
      </c>
      <c r="B25" s="143"/>
      <c r="C25" s="143"/>
      <c r="D25" s="143"/>
      <c r="E25" s="144"/>
    </row>
    <row r="26" spans="1:5" ht="36.75" customHeight="1">
      <c r="A26" s="247" t="s">
        <v>371</v>
      </c>
      <c r="B26" s="282"/>
      <c r="C26" s="283"/>
      <c r="D26" s="283"/>
      <c r="E26" s="284"/>
    </row>
    <row r="27" spans="1:5" ht="48" customHeight="1">
      <c r="A27" s="137" t="s">
        <v>372</v>
      </c>
      <c r="B27" s="145"/>
      <c r="C27" s="146"/>
      <c r="D27" s="146"/>
      <c r="E27" s="147"/>
    </row>
    <row r="28" spans="1:5" ht="33" customHeight="1">
      <c r="A28" s="245" t="s">
        <v>373</v>
      </c>
      <c r="B28" s="294"/>
      <c r="C28" s="294"/>
      <c r="D28" s="294"/>
      <c r="E28" s="294"/>
    </row>
    <row r="29" spans="1:5" ht="15">
      <c r="A29" s="203" t="s">
        <v>374</v>
      </c>
      <c r="B29" s="294"/>
      <c r="C29" s="294"/>
      <c r="D29" s="294"/>
      <c r="E29" s="294"/>
    </row>
    <row r="30" spans="1:5" ht="15">
      <c r="A30" s="203" t="s">
        <v>375</v>
      </c>
      <c r="B30" s="294"/>
      <c r="C30" s="294"/>
      <c r="D30" s="294"/>
      <c r="E30" s="294"/>
    </row>
    <row r="31" spans="1:5" ht="25.5">
      <c r="A31" s="245" t="s">
        <v>376</v>
      </c>
      <c r="B31" s="293"/>
      <c r="C31" s="293"/>
      <c r="D31" s="293"/>
      <c r="E31" s="293"/>
    </row>
    <row r="32" spans="1:5" ht="15.75" thickBot="1">
      <c r="A32" s="154"/>
      <c r="B32" s="155"/>
      <c r="C32" s="155"/>
      <c r="D32" s="155"/>
      <c r="E32" s="155"/>
    </row>
    <row r="33" spans="1:5" ht="15.75" thickBot="1">
      <c r="A33" s="134" t="s">
        <v>270</v>
      </c>
      <c r="B33" s="289" t="s">
        <v>16</v>
      </c>
      <c r="C33" s="290"/>
      <c r="D33" s="290"/>
      <c r="E33" s="291"/>
    </row>
    <row r="34" spans="1:5" ht="15">
      <c r="A34" s="135" t="s">
        <v>22</v>
      </c>
      <c r="B34" s="292"/>
      <c r="C34" s="292"/>
      <c r="D34" s="292"/>
      <c r="E34" s="292"/>
    </row>
    <row r="35" spans="1:5" ht="15.75">
      <c r="A35" s="136" t="s">
        <v>251</v>
      </c>
      <c r="B35" s="293"/>
      <c r="C35" s="293"/>
      <c r="D35" s="293"/>
      <c r="E35" s="293"/>
    </row>
    <row r="36" spans="1:5" ht="15.75" thickBot="1">
      <c r="A36" s="154"/>
      <c r="B36" s="155"/>
      <c r="C36" s="155"/>
      <c r="D36" s="155"/>
      <c r="E36" s="155"/>
    </row>
    <row r="37" spans="1:5" ht="15.75" thickBot="1">
      <c r="A37" s="127" t="s">
        <v>271</v>
      </c>
      <c r="B37" s="128" t="s">
        <v>13</v>
      </c>
      <c r="C37" s="128" t="s">
        <v>14</v>
      </c>
      <c r="D37" s="128" t="s">
        <v>15</v>
      </c>
      <c r="E37" s="129" t="s">
        <v>16</v>
      </c>
    </row>
    <row r="38" spans="1:5" ht="25.5">
      <c r="A38" s="246" t="s">
        <v>17</v>
      </c>
      <c r="B38" s="141"/>
      <c r="C38" s="141"/>
      <c r="D38" s="141"/>
      <c r="E38" s="142"/>
    </row>
    <row r="39" spans="1:5" ht="25.5">
      <c r="A39" s="245" t="s">
        <v>360</v>
      </c>
      <c r="B39" s="294"/>
      <c r="C39" s="294"/>
      <c r="D39" s="294"/>
      <c r="E39" s="294"/>
    </row>
    <row r="40" spans="1:5" ht="25.5">
      <c r="A40" s="245" t="s">
        <v>361</v>
      </c>
      <c r="B40" s="294"/>
      <c r="C40" s="294"/>
      <c r="D40" s="294"/>
      <c r="E40" s="294"/>
    </row>
    <row r="41" spans="1:5" ht="25.5">
      <c r="A41" s="245" t="s">
        <v>362</v>
      </c>
      <c r="B41" s="294"/>
      <c r="C41" s="294"/>
      <c r="D41" s="294"/>
      <c r="E41" s="294"/>
    </row>
    <row r="42" spans="1:5" ht="15">
      <c r="A42" s="244" t="s">
        <v>363</v>
      </c>
      <c r="B42" s="279"/>
      <c r="C42" s="280"/>
      <c r="D42" s="280"/>
      <c r="E42" s="281"/>
    </row>
    <row r="43" spans="1:5" ht="15">
      <c r="A43" s="244" t="s">
        <v>364</v>
      </c>
      <c r="B43" s="279"/>
      <c r="C43" s="280"/>
      <c r="D43" s="280"/>
      <c r="E43" s="281"/>
    </row>
    <row r="44" spans="1:5" ht="15">
      <c r="A44" s="244" t="s">
        <v>365</v>
      </c>
      <c r="B44" s="279"/>
      <c r="C44" s="280"/>
      <c r="D44" s="280"/>
      <c r="E44" s="281"/>
    </row>
    <row r="45" spans="1:5" ht="25.5">
      <c r="A45" s="244" t="s">
        <v>366</v>
      </c>
      <c r="B45" s="279"/>
      <c r="C45" s="280"/>
      <c r="D45" s="280"/>
      <c r="E45" s="281"/>
    </row>
    <row r="46" spans="1:5" ht="15">
      <c r="A46" s="244" t="s">
        <v>367</v>
      </c>
      <c r="B46" s="279"/>
      <c r="C46" s="280"/>
      <c r="D46" s="280"/>
      <c r="E46" s="281"/>
    </row>
    <row r="47" spans="1:5" ht="15">
      <c r="A47" s="244" t="s">
        <v>368</v>
      </c>
      <c r="B47" s="279"/>
      <c r="C47" s="280"/>
      <c r="D47" s="280"/>
      <c r="E47" s="281"/>
    </row>
    <row r="48" spans="1:5" ht="25.5">
      <c r="A48" s="244" t="s">
        <v>369</v>
      </c>
      <c r="B48" s="279"/>
      <c r="C48" s="280"/>
      <c r="D48" s="280"/>
      <c r="E48" s="281"/>
    </row>
    <row r="49" ht="15.75" thickBot="1">
      <c r="A49" s="107"/>
    </row>
    <row r="50" spans="1:5" ht="21" customHeight="1" thickBot="1">
      <c r="A50" s="127" t="s">
        <v>272</v>
      </c>
      <c r="B50" s="128" t="s">
        <v>13</v>
      </c>
      <c r="C50" s="128" t="s">
        <v>14</v>
      </c>
      <c r="D50" s="128" t="s">
        <v>15</v>
      </c>
      <c r="E50" s="129" t="s">
        <v>16</v>
      </c>
    </row>
    <row r="51" spans="1:5" ht="15">
      <c r="A51" s="246" t="s">
        <v>18</v>
      </c>
      <c r="B51" s="302"/>
      <c r="C51" s="302"/>
      <c r="D51" s="302"/>
      <c r="E51" s="302"/>
    </row>
    <row r="52" spans="1:5" ht="15">
      <c r="A52" s="245" t="s">
        <v>377</v>
      </c>
      <c r="B52" s="285"/>
      <c r="C52" s="285"/>
      <c r="D52" s="285"/>
      <c r="E52" s="285"/>
    </row>
    <row r="53" spans="1:5" ht="25.5">
      <c r="A53" s="245" t="s">
        <v>378</v>
      </c>
      <c r="B53" s="285"/>
      <c r="C53" s="285"/>
      <c r="D53" s="285"/>
      <c r="E53" s="285"/>
    </row>
    <row r="54" spans="1:5" ht="25.5">
      <c r="A54" s="245" t="s">
        <v>124</v>
      </c>
      <c r="B54" s="285"/>
      <c r="C54" s="285"/>
      <c r="D54" s="285"/>
      <c r="E54" s="285"/>
    </row>
    <row r="55" spans="1:5" ht="15">
      <c r="A55" s="245" t="s">
        <v>380</v>
      </c>
      <c r="B55" s="285"/>
      <c r="C55" s="285"/>
      <c r="D55" s="285"/>
      <c r="E55" s="285"/>
    </row>
    <row r="56" spans="1:5" ht="25.5">
      <c r="A56" s="245" t="s">
        <v>379</v>
      </c>
      <c r="B56" s="285"/>
      <c r="C56" s="285"/>
      <c r="D56" s="285"/>
      <c r="E56" s="285"/>
    </row>
    <row r="57" spans="1:5" ht="51">
      <c r="A57" s="245" t="s">
        <v>268</v>
      </c>
      <c r="B57" s="285"/>
      <c r="C57" s="285"/>
      <c r="D57" s="285"/>
      <c r="E57" s="285"/>
    </row>
    <row r="58" spans="1:5" ht="15">
      <c r="A58" s="245" t="s">
        <v>19</v>
      </c>
      <c r="B58" s="143"/>
      <c r="C58" s="143"/>
      <c r="D58" s="143"/>
      <c r="E58" s="144"/>
    </row>
    <row r="59" spans="1:5" ht="25.5">
      <c r="A59" s="245" t="s">
        <v>381</v>
      </c>
      <c r="B59" s="144"/>
      <c r="C59" s="144"/>
      <c r="D59" s="144"/>
      <c r="E59" s="144"/>
    </row>
    <row r="60" spans="1:5" ht="15">
      <c r="A60" s="245" t="s">
        <v>382</v>
      </c>
      <c r="B60" s="143"/>
      <c r="C60" s="143"/>
      <c r="D60" s="143"/>
      <c r="E60" s="144"/>
    </row>
    <row r="61" spans="1:5" ht="15">
      <c r="A61" s="245" t="s">
        <v>383</v>
      </c>
      <c r="B61" s="143"/>
      <c r="C61" s="143"/>
      <c r="D61" s="143"/>
      <c r="E61" s="144"/>
    </row>
    <row r="62" spans="1:5" ht="15.75" thickBot="1">
      <c r="A62" s="108"/>
      <c r="B62" s="109"/>
      <c r="C62" s="109"/>
      <c r="D62" s="109"/>
      <c r="E62" s="110"/>
    </row>
    <row r="63" spans="1:5" ht="15.75" thickBot="1">
      <c r="A63" s="131" t="s">
        <v>384</v>
      </c>
      <c r="B63" s="132" t="s">
        <v>13</v>
      </c>
      <c r="C63" s="132" t="s">
        <v>14</v>
      </c>
      <c r="D63" s="132" t="s">
        <v>15</v>
      </c>
      <c r="E63" s="133" t="s">
        <v>16</v>
      </c>
    </row>
    <row r="64" spans="1:5" ht="30" customHeight="1">
      <c r="A64" s="130" t="s">
        <v>20</v>
      </c>
      <c r="B64" s="300"/>
      <c r="C64" s="300"/>
      <c r="D64" s="300"/>
      <c r="E64" s="300"/>
    </row>
    <row r="65" spans="1:5" ht="39" customHeight="1">
      <c r="A65" s="157" t="s">
        <v>274</v>
      </c>
      <c r="B65" s="143"/>
      <c r="C65" s="143"/>
      <c r="D65" s="143"/>
      <c r="E65" s="144"/>
    </row>
    <row r="66" spans="1:5" ht="51" customHeight="1">
      <c r="A66" s="126" t="s">
        <v>21</v>
      </c>
      <c r="B66" s="294"/>
      <c r="C66" s="294"/>
      <c r="D66" s="294"/>
      <c r="E66" s="294"/>
    </row>
    <row r="67" ht="15.75" thickBot="1">
      <c r="A67" s="107"/>
    </row>
    <row r="68" spans="1:5" ht="15.75" thickBot="1">
      <c r="A68" s="124" t="s">
        <v>385</v>
      </c>
      <c r="B68" s="125" t="s">
        <v>13</v>
      </c>
      <c r="C68" s="125" t="s">
        <v>14</v>
      </c>
      <c r="D68" s="125" t="s">
        <v>15</v>
      </c>
      <c r="E68" s="125" t="s">
        <v>16</v>
      </c>
    </row>
    <row r="69" spans="1:9" s="139" customFormat="1" ht="33.75" customHeight="1">
      <c r="A69" s="168" t="s">
        <v>23</v>
      </c>
      <c r="B69" s="158"/>
      <c r="C69" s="159"/>
      <c r="D69" s="159"/>
      <c r="E69" s="160"/>
      <c r="F69" s="138"/>
      <c r="G69" s="138"/>
      <c r="H69" s="138"/>
      <c r="I69" s="138"/>
    </row>
    <row r="70" spans="1:5" ht="38.25">
      <c r="A70" s="161" t="s">
        <v>24</v>
      </c>
      <c r="B70" s="144"/>
      <c r="C70" s="144"/>
      <c r="D70" s="144"/>
      <c r="E70" s="144"/>
    </row>
    <row r="71" spans="1:5" ht="39" customHeight="1" thickBot="1">
      <c r="A71" s="106" t="s">
        <v>25</v>
      </c>
      <c r="B71" s="162"/>
      <c r="C71" s="163"/>
      <c r="D71" s="163"/>
      <c r="E71" s="164"/>
    </row>
    <row r="72" spans="1:5" ht="38.25">
      <c r="A72" s="161" t="s">
        <v>26</v>
      </c>
      <c r="B72" s="144"/>
      <c r="C72" s="144"/>
      <c r="D72" s="144"/>
      <c r="E72" s="144"/>
    </row>
    <row r="73" spans="1:5" ht="42" customHeight="1" thickBot="1">
      <c r="A73" s="111" t="s">
        <v>273</v>
      </c>
      <c r="B73" s="166"/>
      <c r="C73" s="156"/>
      <c r="D73" s="156"/>
      <c r="E73" s="167"/>
    </row>
    <row r="74" spans="1:5" ht="26.25" thickBot="1">
      <c r="A74" s="165" t="s">
        <v>27</v>
      </c>
      <c r="B74" s="144"/>
      <c r="C74" s="144"/>
      <c r="D74" s="144"/>
      <c r="E74" s="144"/>
    </row>
    <row r="75" spans="1:5" ht="26.25" thickBot="1">
      <c r="A75" s="161" t="s">
        <v>314</v>
      </c>
      <c r="B75" s="144"/>
      <c r="C75" s="144"/>
      <c r="D75" s="144"/>
      <c r="E75" s="144"/>
    </row>
    <row r="76" spans="1:5" ht="16.5" thickBot="1">
      <c r="A76" s="254" t="s">
        <v>130</v>
      </c>
      <c r="B76" s="303"/>
      <c r="C76" s="303"/>
      <c r="D76" s="303"/>
      <c r="E76" s="304"/>
    </row>
    <row r="77" spans="1:5" ht="15">
      <c r="A77" s="305"/>
      <c r="B77" s="305"/>
      <c r="C77" s="305"/>
      <c r="D77" s="305"/>
      <c r="E77" s="305"/>
    </row>
    <row r="78" spans="1:5" ht="15">
      <c r="A78" s="306"/>
      <c r="B78" s="306"/>
      <c r="C78" s="306"/>
      <c r="D78" s="306"/>
      <c r="E78" s="306"/>
    </row>
    <row r="79" ht="15">
      <c r="A79" s="99"/>
    </row>
    <row r="80" ht="15">
      <c r="A80" s="99"/>
    </row>
    <row r="81" ht="15">
      <c r="A81" s="112"/>
    </row>
    <row r="82" ht="15">
      <c r="A82" s="112"/>
    </row>
    <row r="83" ht="15">
      <c r="A83" s="112"/>
    </row>
    <row r="84" ht="15">
      <c r="A84" s="112"/>
    </row>
    <row r="85" ht="15">
      <c r="A85" s="112"/>
    </row>
    <row r="86" ht="15">
      <c r="A86" s="112"/>
    </row>
    <row r="87" ht="15">
      <c r="A87" s="112"/>
    </row>
    <row r="88" ht="15">
      <c r="A88" s="99"/>
    </row>
    <row r="89" ht="15">
      <c r="A89" s="99"/>
    </row>
    <row r="90" ht="15">
      <c r="A90" s="99"/>
    </row>
    <row r="91" spans="1:2" ht="15">
      <c r="A91" s="105"/>
      <c r="B91" s="110"/>
    </row>
    <row r="92" spans="1:2" ht="15">
      <c r="A92" s="105"/>
      <c r="B92" s="110"/>
    </row>
    <row r="93" spans="1:2" ht="15">
      <c r="A93" s="105"/>
      <c r="B93" s="110"/>
    </row>
    <row r="94" spans="1:2" ht="15">
      <c r="A94" s="105"/>
      <c r="B94" s="110"/>
    </row>
    <row r="95" spans="1:2" ht="15">
      <c r="A95" s="105"/>
      <c r="B95" s="110"/>
    </row>
    <row r="96" ht="15">
      <c r="A96" s="99"/>
    </row>
    <row r="97" ht="15">
      <c r="A97" s="113"/>
    </row>
    <row r="98" ht="15">
      <c r="A98" s="113"/>
    </row>
    <row r="99" ht="15">
      <c r="A99" s="100"/>
    </row>
    <row r="100" ht="18.75">
      <c r="A100" s="114"/>
    </row>
    <row r="101" ht="15">
      <c r="A101" s="107"/>
    </row>
    <row r="102" ht="15">
      <c r="A102" s="99"/>
    </row>
    <row r="103" ht="15">
      <c r="A103" s="115"/>
    </row>
    <row r="104" ht="15">
      <c r="A104" s="99"/>
    </row>
    <row r="105" ht="15">
      <c r="A105" s="99"/>
    </row>
    <row r="106" ht="15">
      <c r="A106" s="115"/>
    </row>
    <row r="107" ht="15">
      <c r="A107" s="112"/>
    </row>
    <row r="108" ht="15">
      <c r="A108" s="112"/>
    </row>
    <row r="109" ht="15">
      <c r="A109" s="112"/>
    </row>
    <row r="110" ht="15">
      <c r="A110" s="112"/>
    </row>
    <row r="111" ht="15">
      <c r="A111" s="112"/>
    </row>
    <row r="112" ht="15">
      <c r="A112" s="112"/>
    </row>
    <row r="113" ht="15">
      <c r="A113" s="115"/>
    </row>
    <row r="114" ht="15">
      <c r="A114" s="99"/>
    </row>
    <row r="115" ht="15">
      <c r="A115" s="115"/>
    </row>
    <row r="116" ht="15">
      <c r="A116" s="115"/>
    </row>
    <row r="117" ht="15">
      <c r="A117" s="115"/>
    </row>
    <row r="118" ht="15">
      <c r="A118" s="99"/>
    </row>
    <row r="119" ht="15">
      <c r="A119" s="99"/>
    </row>
    <row r="120" ht="15">
      <c r="A120" s="115"/>
    </row>
    <row r="121" ht="15">
      <c r="A121" s="99"/>
    </row>
    <row r="122" ht="15">
      <c r="A122" s="99"/>
    </row>
    <row r="123" ht="15">
      <c r="A123" s="99"/>
    </row>
    <row r="124" ht="15">
      <c r="A124" s="100"/>
    </row>
    <row r="125" ht="15">
      <c r="A125" s="100"/>
    </row>
    <row r="126" ht="15">
      <c r="A126" s="100"/>
    </row>
    <row r="127" ht="15">
      <c r="A127" s="100"/>
    </row>
    <row r="128" ht="15">
      <c r="A128" s="100"/>
    </row>
    <row r="129" ht="15">
      <c r="A129" s="100"/>
    </row>
    <row r="130" ht="15">
      <c r="A130" s="100"/>
    </row>
    <row r="131" ht="15">
      <c r="A131" s="100"/>
    </row>
    <row r="132" ht="15">
      <c r="A132" s="100"/>
    </row>
    <row r="133" ht="15">
      <c r="A133" s="100"/>
    </row>
    <row r="134" ht="15">
      <c r="A134" s="100"/>
    </row>
    <row r="135" ht="15">
      <c r="A135" s="100"/>
    </row>
    <row r="136" ht="15">
      <c r="A136" s="99"/>
    </row>
  </sheetData>
  <sheetProtection/>
  <mergeCells count="48">
    <mergeCell ref="A76:E76"/>
    <mergeCell ref="A77:E77"/>
    <mergeCell ref="A78:E78"/>
    <mergeCell ref="B66:E66"/>
    <mergeCell ref="B20:E20"/>
    <mergeCell ref="B39:E39"/>
    <mergeCell ref="B40:E40"/>
    <mergeCell ref="B41:E41"/>
    <mergeCell ref="B48:E48"/>
    <mergeCell ref="B53:E53"/>
    <mergeCell ref="B9:C9"/>
    <mergeCell ref="B21:C21"/>
    <mergeCell ref="B17:E17"/>
    <mergeCell ref="B18:E19"/>
    <mergeCell ref="B64:E64"/>
    <mergeCell ref="B16:E16"/>
    <mergeCell ref="B10:E10"/>
    <mergeCell ref="B11:E11"/>
    <mergeCell ref="B52:E52"/>
    <mergeCell ref="B51:E51"/>
    <mergeCell ref="A1:E1"/>
    <mergeCell ref="A2:E2"/>
    <mergeCell ref="A3:E3"/>
    <mergeCell ref="A4:E4"/>
    <mergeCell ref="B28:E28"/>
    <mergeCell ref="B29:E29"/>
    <mergeCell ref="A18:A19"/>
    <mergeCell ref="B12:E12"/>
    <mergeCell ref="B14:E15"/>
    <mergeCell ref="B13:C13"/>
    <mergeCell ref="B31:E31"/>
    <mergeCell ref="B54:E54"/>
    <mergeCell ref="B55:E55"/>
    <mergeCell ref="B56:E56"/>
    <mergeCell ref="B44:E44"/>
    <mergeCell ref="B45:E45"/>
    <mergeCell ref="B46:E46"/>
    <mergeCell ref="B47:E47"/>
    <mergeCell ref="D13:E13"/>
    <mergeCell ref="B42:E42"/>
    <mergeCell ref="B43:E43"/>
    <mergeCell ref="B26:E26"/>
    <mergeCell ref="B57:E57"/>
    <mergeCell ref="A23:E23"/>
    <mergeCell ref="B33:E33"/>
    <mergeCell ref="B34:E34"/>
    <mergeCell ref="B35:E35"/>
    <mergeCell ref="B30:E30"/>
  </mergeCells>
  <printOptions/>
  <pageMargins left="0.7" right="0.7" top="0.75" bottom="0.75" header="0.3" footer="0.3"/>
  <pageSetup horizontalDpi="300" verticalDpi="300" orientation="portrait" r:id="rId1"/>
  <headerFooter>
    <oddHeader>&amp;CALAMEDA COUNTY HCD</oddHeader>
    <oddFooter>&amp;LALAMEDA COUNTY ANNUAL COMPLIANCE REPORT</oddFooter>
  </headerFooter>
</worksheet>
</file>

<file path=xl/worksheets/sheet3.xml><?xml version="1.0" encoding="utf-8"?>
<worksheet xmlns="http://schemas.openxmlformats.org/spreadsheetml/2006/main" xmlns:r="http://schemas.openxmlformats.org/officeDocument/2006/relationships">
  <sheetPr codeName="Sheet8"/>
  <dimension ref="A1:K112"/>
  <sheetViews>
    <sheetView tabSelected="1" zoomScalePageLayoutView="0" workbookViewId="0" topLeftCell="A4">
      <selection activeCell="G27" sqref="G27"/>
    </sheetView>
  </sheetViews>
  <sheetFormatPr defaultColWidth="9.140625" defaultRowHeight="15"/>
  <cols>
    <col min="1" max="1" width="20.7109375" style="0" customWidth="1"/>
    <col min="2" max="2" width="24.140625" style="0" customWidth="1"/>
    <col min="3" max="3" width="26.8515625" style="0" customWidth="1"/>
    <col min="4" max="4" width="18.00390625" style="0" customWidth="1"/>
    <col min="5" max="5" width="16.28125" style="0" customWidth="1"/>
    <col min="6" max="6" width="21.8515625" style="0" customWidth="1"/>
  </cols>
  <sheetData>
    <row r="1" spans="1:11" ht="15.75">
      <c r="A1" s="266" t="s">
        <v>313</v>
      </c>
      <c r="B1" s="266"/>
      <c r="C1" s="266"/>
      <c r="D1" s="266"/>
      <c r="E1" s="266"/>
      <c r="F1" s="123"/>
      <c r="G1" s="123"/>
      <c r="H1" s="123"/>
      <c r="I1" s="123"/>
      <c r="J1" s="123"/>
      <c r="K1" s="123"/>
    </row>
    <row r="2" spans="1:11" ht="15" customHeight="1">
      <c r="A2" s="268" t="s">
        <v>247</v>
      </c>
      <c r="B2" s="268"/>
      <c r="C2" s="268"/>
      <c r="D2" s="268"/>
      <c r="E2" s="268"/>
      <c r="F2" s="222"/>
      <c r="G2" s="222"/>
      <c r="H2" s="222"/>
      <c r="I2" s="222"/>
      <c r="J2" s="222"/>
      <c r="K2" s="222"/>
    </row>
    <row r="3" spans="1:11" ht="15.75">
      <c r="A3" s="266" t="s">
        <v>248</v>
      </c>
      <c r="B3" s="266"/>
      <c r="C3" s="266"/>
      <c r="D3" s="266"/>
      <c r="E3" s="266"/>
      <c r="F3" s="123"/>
      <c r="G3" s="123"/>
      <c r="H3" s="123"/>
      <c r="I3" s="123"/>
      <c r="J3" s="123"/>
      <c r="K3" s="123"/>
    </row>
    <row r="4" spans="1:11" ht="16.5" thickBot="1">
      <c r="A4" s="447" t="s">
        <v>249</v>
      </c>
      <c r="B4" s="447"/>
      <c r="C4" s="447"/>
      <c r="D4" s="447"/>
      <c r="E4" s="447"/>
      <c r="F4" s="123"/>
      <c r="G4" s="123"/>
      <c r="H4" s="123"/>
      <c r="I4" s="123"/>
      <c r="J4" s="123"/>
      <c r="K4" s="123"/>
    </row>
    <row r="5" spans="1:5" ht="16.5" thickTop="1">
      <c r="A5" s="311" t="s">
        <v>162</v>
      </c>
      <c r="B5" s="312"/>
      <c r="C5" s="312"/>
      <c r="D5" s="312"/>
      <c r="E5" s="313"/>
    </row>
    <row r="6" spans="1:5" ht="15">
      <c r="A6" s="314" t="s">
        <v>163</v>
      </c>
      <c r="B6" s="317">
        <f>Narrative!E7</f>
        <v>0</v>
      </c>
      <c r="C6" s="318"/>
      <c r="D6" s="66"/>
      <c r="E6" s="67"/>
    </row>
    <row r="7" spans="1:5" ht="15">
      <c r="A7" s="315"/>
      <c r="B7" s="319"/>
      <c r="C7" s="320"/>
      <c r="D7" s="66"/>
      <c r="E7" s="68"/>
    </row>
    <row r="8" spans="1:5" ht="15">
      <c r="A8" s="316"/>
      <c r="B8" s="321"/>
      <c r="C8" s="322"/>
      <c r="D8" s="66" t="s">
        <v>12</v>
      </c>
      <c r="E8" s="234"/>
    </row>
    <row r="9" spans="1:5" ht="15">
      <c r="A9" s="69" t="s">
        <v>164</v>
      </c>
      <c r="B9" s="323"/>
      <c r="C9" s="323"/>
      <c r="D9" s="72" t="s">
        <v>166</v>
      </c>
      <c r="E9" s="70"/>
    </row>
    <row r="10" spans="1:5" ht="15">
      <c r="A10" s="71" t="s">
        <v>165</v>
      </c>
      <c r="B10" s="323" t="s">
        <v>59</v>
      </c>
      <c r="C10" s="323"/>
      <c r="D10" s="66" t="s">
        <v>327</v>
      </c>
      <c r="E10" s="73"/>
    </row>
    <row r="11" spans="1:5" ht="16.5" customHeight="1" thickBot="1">
      <c r="A11" s="324"/>
      <c r="B11" s="325"/>
      <c r="C11" s="325"/>
      <c r="D11" s="325"/>
      <c r="E11" s="326"/>
    </row>
    <row r="12" spans="1:6" ht="24" customHeight="1" thickBot="1" thickTop="1">
      <c r="A12" s="327" t="s">
        <v>167</v>
      </c>
      <c r="B12" s="328"/>
      <c r="C12" s="328"/>
      <c r="D12" s="328"/>
      <c r="E12" s="328"/>
      <c r="F12" s="307" t="s">
        <v>315</v>
      </c>
    </row>
    <row r="13" spans="1:6" ht="30.75" customHeight="1" thickTop="1">
      <c r="A13" s="329" t="s">
        <v>168</v>
      </c>
      <c r="B13" s="330"/>
      <c r="C13" s="331"/>
      <c r="D13" s="332"/>
      <c r="E13" s="332"/>
      <c r="F13" s="308"/>
    </row>
    <row r="14" spans="1:6" ht="33" customHeight="1">
      <c r="A14" s="333" t="s">
        <v>169</v>
      </c>
      <c r="B14" s="334"/>
      <c r="C14" s="335"/>
      <c r="D14" s="336"/>
      <c r="E14" s="336"/>
      <c r="F14" s="308"/>
    </row>
    <row r="15" spans="1:6" ht="36" customHeight="1">
      <c r="A15" s="333" t="s">
        <v>170</v>
      </c>
      <c r="B15" s="334"/>
      <c r="C15" s="335"/>
      <c r="D15" s="336"/>
      <c r="E15" s="336"/>
      <c r="F15" s="308"/>
    </row>
    <row r="16" spans="1:6" ht="41.25" customHeight="1">
      <c r="A16" s="333" t="s">
        <v>171</v>
      </c>
      <c r="B16" s="334"/>
      <c r="C16" s="335"/>
      <c r="D16" s="336"/>
      <c r="E16" s="336"/>
      <c r="F16" s="308"/>
    </row>
    <row r="17" spans="1:6" ht="28.5" customHeight="1">
      <c r="A17" s="337" t="s">
        <v>172</v>
      </c>
      <c r="B17" s="338"/>
      <c r="C17" s="335"/>
      <c r="D17" s="336"/>
      <c r="E17" s="336"/>
      <c r="F17" s="308"/>
    </row>
    <row r="18" spans="1:6" ht="15">
      <c r="A18" s="339"/>
      <c r="B18" s="340"/>
      <c r="C18" s="340"/>
      <c r="D18" s="340"/>
      <c r="E18" s="340"/>
      <c r="F18" s="308"/>
    </row>
    <row r="19" spans="1:6" ht="15">
      <c r="A19" s="333" t="s">
        <v>173</v>
      </c>
      <c r="B19" s="341"/>
      <c r="C19" s="341"/>
      <c r="D19" s="341"/>
      <c r="E19" s="341"/>
      <c r="F19" s="308"/>
    </row>
    <row r="20" spans="1:6" ht="15">
      <c r="A20" s="339"/>
      <c r="B20" s="340"/>
      <c r="C20" s="340"/>
      <c r="D20" s="340"/>
      <c r="E20" s="340"/>
      <c r="F20" s="308"/>
    </row>
    <row r="21" spans="1:6" ht="15">
      <c r="A21" s="333" t="s">
        <v>174</v>
      </c>
      <c r="B21" s="341"/>
      <c r="C21" s="341"/>
      <c r="D21" s="341"/>
      <c r="E21" s="341"/>
      <c r="F21" s="308"/>
    </row>
    <row r="22" spans="1:6" ht="15.75" thickBot="1">
      <c r="A22" s="339"/>
      <c r="B22" s="340"/>
      <c r="C22" s="340"/>
      <c r="D22" s="340"/>
      <c r="E22" s="340"/>
      <c r="F22" s="309"/>
    </row>
    <row r="23" spans="1:5" ht="15">
      <c r="A23" s="333" t="s">
        <v>175</v>
      </c>
      <c r="B23" s="341"/>
      <c r="C23" s="341"/>
      <c r="D23" s="341"/>
      <c r="E23" s="342"/>
    </row>
    <row r="24" spans="1:5" ht="15">
      <c r="A24" s="339"/>
      <c r="B24" s="340"/>
      <c r="C24" s="340"/>
      <c r="D24" s="340"/>
      <c r="E24" s="343"/>
    </row>
    <row r="25" spans="1:5" ht="15">
      <c r="A25" s="333" t="s">
        <v>176</v>
      </c>
      <c r="B25" s="341"/>
      <c r="C25" s="341"/>
      <c r="D25" s="341"/>
      <c r="E25" s="342"/>
    </row>
    <row r="26" spans="1:5" ht="15.75" thickBot="1">
      <c r="A26" s="339"/>
      <c r="B26" s="340"/>
      <c r="C26" s="340"/>
      <c r="D26" s="340"/>
      <c r="E26" s="343"/>
    </row>
    <row r="27" spans="1:5" ht="26.25" customHeight="1" thickBot="1" thickTop="1">
      <c r="A27" s="327" t="s">
        <v>404</v>
      </c>
      <c r="B27" s="328"/>
      <c r="C27" s="328"/>
      <c r="D27" s="328"/>
      <c r="E27" s="344"/>
    </row>
    <row r="28" spans="1:5" ht="43.5" customHeight="1" thickTop="1">
      <c r="A28" s="345" t="s">
        <v>177</v>
      </c>
      <c r="B28" s="346"/>
      <c r="C28" s="347"/>
      <c r="D28" s="348"/>
      <c r="E28" s="349"/>
    </row>
    <row r="29" spans="1:5" ht="27.75" customHeight="1">
      <c r="A29" s="339"/>
      <c r="B29" s="340"/>
      <c r="C29" s="340"/>
      <c r="D29" s="340"/>
      <c r="E29" s="343"/>
    </row>
    <row r="30" spans="1:5" ht="41.25" customHeight="1">
      <c r="A30" s="333" t="s">
        <v>178</v>
      </c>
      <c r="B30" s="341"/>
      <c r="C30" s="334"/>
      <c r="D30" s="335"/>
      <c r="E30" s="350"/>
    </row>
    <row r="31" spans="1:5" ht="31.5" customHeight="1">
      <c r="A31" s="339"/>
      <c r="B31" s="340"/>
      <c r="C31" s="340"/>
      <c r="D31" s="340"/>
      <c r="E31" s="343"/>
    </row>
    <row r="32" spans="1:5" ht="51" customHeight="1">
      <c r="A32" s="333" t="s">
        <v>179</v>
      </c>
      <c r="B32" s="341"/>
      <c r="C32" s="334"/>
      <c r="D32" s="335"/>
      <c r="E32" s="350"/>
    </row>
    <row r="33" spans="1:5" ht="15">
      <c r="A33" s="339"/>
      <c r="B33" s="340"/>
      <c r="C33" s="340"/>
      <c r="D33" s="340"/>
      <c r="E33" s="343"/>
    </row>
    <row r="34" spans="1:5" ht="15.75" thickBot="1">
      <c r="A34" s="351" t="s">
        <v>180</v>
      </c>
      <c r="B34" s="352"/>
      <c r="C34" s="352"/>
      <c r="D34" s="352"/>
      <c r="E34" s="353"/>
    </row>
    <row r="35" spans="1:5" ht="21.75" customHeight="1" thickTop="1">
      <c r="A35" s="354"/>
      <c r="B35" s="355"/>
      <c r="C35" s="74" t="s">
        <v>181</v>
      </c>
      <c r="D35" s="356" t="s">
        <v>182</v>
      </c>
      <c r="E35" s="357"/>
    </row>
    <row r="36" spans="1:5" ht="47.25" customHeight="1">
      <c r="A36" s="358" t="s">
        <v>183</v>
      </c>
      <c r="B36" s="359"/>
      <c r="C36" s="75"/>
      <c r="D36" s="335"/>
      <c r="E36" s="350"/>
    </row>
    <row r="37" spans="1:5" ht="38.25" customHeight="1">
      <c r="A37" s="358" t="s">
        <v>184</v>
      </c>
      <c r="B37" s="359"/>
      <c r="C37" s="75"/>
      <c r="D37" s="335"/>
      <c r="E37" s="350"/>
    </row>
    <row r="38" spans="1:5" ht="30.75" customHeight="1">
      <c r="A38" s="333" t="s">
        <v>185</v>
      </c>
      <c r="B38" s="334"/>
      <c r="C38" s="76"/>
      <c r="D38" s="335"/>
      <c r="E38" s="350"/>
    </row>
    <row r="39" spans="1:5" ht="22.5" customHeight="1">
      <c r="A39" s="360" t="s">
        <v>186</v>
      </c>
      <c r="B39" s="361"/>
      <c r="C39" s="362"/>
      <c r="D39" s="363"/>
      <c r="E39" s="364"/>
    </row>
    <row r="40" spans="1:5" ht="22.5" customHeight="1">
      <c r="A40" s="360" t="s">
        <v>187</v>
      </c>
      <c r="B40" s="361"/>
      <c r="C40" s="362"/>
      <c r="D40" s="363"/>
      <c r="E40" s="364"/>
    </row>
    <row r="41" spans="1:5" ht="29.25" customHeight="1">
      <c r="A41" s="333" t="s">
        <v>188</v>
      </c>
      <c r="B41" s="341"/>
      <c r="C41" s="341"/>
      <c r="D41" s="341"/>
      <c r="E41" s="342"/>
    </row>
    <row r="42" spans="1:5" ht="15">
      <c r="A42" s="339"/>
      <c r="B42" s="340"/>
      <c r="C42" s="340"/>
      <c r="D42" s="340"/>
      <c r="E42" s="343"/>
    </row>
    <row r="43" spans="1:5" ht="15">
      <c r="A43" s="333" t="s">
        <v>189</v>
      </c>
      <c r="B43" s="341"/>
      <c r="C43" s="341"/>
      <c r="D43" s="334"/>
      <c r="E43" s="77"/>
    </row>
    <row r="44" spans="1:5" ht="15">
      <c r="A44" s="333" t="s">
        <v>190</v>
      </c>
      <c r="B44" s="341"/>
      <c r="C44" s="341"/>
      <c r="D44" s="341"/>
      <c r="E44" s="342"/>
    </row>
    <row r="45" spans="1:5" ht="15">
      <c r="A45" s="339"/>
      <c r="B45" s="340"/>
      <c r="C45" s="340"/>
      <c r="D45" s="340"/>
      <c r="E45" s="343"/>
    </row>
    <row r="46" spans="1:5" ht="15">
      <c r="A46" s="333" t="s">
        <v>191</v>
      </c>
      <c r="B46" s="341"/>
      <c r="C46" s="341"/>
      <c r="D46" s="334"/>
      <c r="E46" s="78"/>
    </row>
    <row r="47" spans="1:5" ht="15">
      <c r="A47" s="333" t="s">
        <v>192</v>
      </c>
      <c r="B47" s="341"/>
      <c r="C47" s="341"/>
      <c r="D47" s="334"/>
      <c r="E47" s="78"/>
    </row>
    <row r="48" spans="1:5" ht="15">
      <c r="A48" s="333" t="s">
        <v>193</v>
      </c>
      <c r="B48" s="341"/>
      <c r="C48" s="341"/>
      <c r="D48" s="341"/>
      <c r="E48" s="79"/>
    </row>
    <row r="49" spans="1:5" ht="15">
      <c r="A49" s="339"/>
      <c r="B49" s="340"/>
      <c r="C49" s="340"/>
      <c r="D49" s="340"/>
      <c r="E49" s="343"/>
    </row>
    <row r="50" spans="1:5" ht="15">
      <c r="A50" s="333" t="s">
        <v>194</v>
      </c>
      <c r="B50" s="341"/>
      <c r="C50" s="341"/>
      <c r="D50" s="341"/>
      <c r="E50" s="342"/>
    </row>
    <row r="51" spans="1:5" ht="15">
      <c r="A51" s="339"/>
      <c r="B51" s="340"/>
      <c r="C51" s="340"/>
      <c r="D51" s="340"/>
      <c r="E51" s="343"/>
    </row>
    <row r="52" spans="1:5" ht="15">
      <c r="A52" s="333" t="s">
        <v>195</v>
      </c>
      <c r="B52" s="341"/>
      <c r="C52" s="341"/>
      <c r="D52" s="341"/>
      <c r="E52" s="342"/>
    </row>
    <row r="53" spans="1:5" ht="15">
      <c r="A53" s="339"/>
      <c r="B53" s="340"/>
      <c r="C53" s="340"/>
      <c r="D53" s="340"/>
      <c r="E53" s="343"/>
    </row>
    <row r="54" spans="1:5" ht="45" customHeight="1">
      <c r="A54" s="333" t="s">
        <v>196</v>
      </c>
      <c r="B54" s="341"/>
      <c r="C54" s="334"/>
      <c r="D54" s="335"/>
      <c r="E54" s="350"/>
    </row>
    <row r="55" spans="1:5" ht="15">
      <c r="A55" s="339"/>
      <c r="B55" s="340"/>
      <c r="C55" s="340"/>
      <c r="D55" s="340"/>
      <c r="E55" s="343"/>
    </row>
    <row r="56" spans="1:5" ht="15">
      <c r="A56" s="333" t="s">
        <v>197</v>
      </c>
      <c r="B56" s="341"/>
      <c r="C56" s="341"/>
      <c r="D56" s="341"/>
      <c r="E56" s="342"/>
    </row>
    <row r="57" spans="1:5" ht="15" customHeight="1">
      <c r="A57" s="339"/>
      <c r="B57" s="340"/>
      <c r="C57" s="340"/>
      <c r="D57" s="340"/>
      <c r="E57" s="343"/>
    </row>
    <row r="58" spans="1:6" ht="42" customHeight="1">
      <c r="A58" s="365" t="s">
        <v>198</v>
      </c>
      <c r="B58" s="366"/>
      <c r="C58" s="366"/>
      <c r="D58" s="366"/>
      <c r="E58" s="366"/>
      <c r="F58" s="310" t="s">
        <v>316</v>
      </c>
    </row>
    <row r="59" spans="1:6" ht="15">
      <c r="A59" s="367" t="s">
        <v>199</v>
      </c>
      <c r="B59" s="80" t="s">
        <v>200</v>
      </c>
      <c r="C59" s="81">
        <v>0</v>
      </c>
      <c r="D59" s="369" t="s">
        <v>201</v>
      </c>
      <c r="E59" s="371"/>
      <c r="F59" s="310"/>
    </row>
    <row r="60" spans="1:6" ht="15">
      <c r="A60" s="368"/>
      <c r="B60" s="82" t="s">
        <v>202</v>
      </c>
      <c r="C60" s="83">
        <v>0</v>
      </c>
      <c r="D60" s="370"/>
      <c r="E60" s="372"/>
      <c r="F60" s="310"/>
    </row>
    <row r="61" spans="1:6" ht="15.75">
      <c r="A61" s="373" t="s">
        <v>203</v>
      </c>
      <c r="B61" s="374"/>
      <c r="C61" s="374"/>
      <c r="D61" s="374"/>
      <c r="E61" s="375"/>
      <c r="F61" s="310"/>
    </row>
    <row r="62" spans="1:6" ht="15">
      <c r="A62" s="376" t="s">
        <v>59</v>
      </c>
      <c r="B62" s="377"/>
      <c r="C62" s="84"/>
      <c r="D62" s="378"/>
      <c r="E62" s="379"/>
      <c r="F62" s="310"/>
    </row>
    <row r="63" spans="1:6" ht="15">
      <c r="A63" s="376" t="s">
        <v>59</v>
      </c>
      <c r="B63" s="377"/>
      <c r="C63" s="378"/>
      <c r="D63" s="378"/>
      <c r="E63" s="379"/>
      <c r="F63" s="310"/>
    </row>
    <row r="64" spans="1:6" ht="15">
      <c r="A64" s="376" t="s">
        <v>59</v>
      </c>
      <c r="B64" s="377"/>
      <c r="C64" s="378"/>
      <c r="D64" s="378"/>
      <c r="E64" s="379"/>
      <c r="F64" s="310"/>
    </row>
    <row r="65" spans="1:6" ht="15">
      <c r="A65" s="380"/>
      <c r="B65" s="381"/>
      <c r="C65" s="378"/>
      <c r="D65" s="378"/>
      <c r="E65" s="379"/>
      <c r="F65" s="310"/>
    </row>
    <row r="66" spans="1:6" ht="15.75" thickBot="1">
      <c r="A66" s="382"/>
      <c r="B66" s="383"/>
      <c r="C66" s="384"/>
      <c r="D66" s="384"/>
      <c r="E66" s="385"/>
      <c r="F66" s="310"/>
    </row>
    <row r="67" spans="1:6" ht="42" customHeight="1" thickBot="1" thickTop="1">
      <c r="A67" s="327" t="s">
        <v>204</v>
      </c>
      <c r="B67" s="328"/>
      <c r="C67" s="328"/>
      <c r="D67" s="328"/>
      <c r="E67" s="328"/>
      <c r="F67" s="310"/>
    </row>
    <row r="68" spans="1:6" ht="27" customHeight="1" thickTop="1">
      <c r="A68" s="386" t="s">
        <v>205</v>
      </c>
      <c r="B68" s="387"/>
      <c r="C68" s="388"/>
      <c r="D68" s="389"/>
      <c r="E68" s="390"/>
      <c r="F68" s="310"/>
    </row>
    <row r="69" spans="1:6" ht="39.75" customHeight="1">
      <c r="A69" s="391"/>
      <c r="B69" s="392"/>
      <c r="C69" s="393"/>
      <c r="D69" s="394"/>
      <c r="E69" s="395"/>
      <c r="F69" s="310"/>
    </row>
    <row r="70" spans="1:6" ht="39.75" customHeight="1">
      <c r="A70" s="396" t="s">
        <v>206</v>
      </c>
      <c r="B70" s="397"/>
      <c r="C70" s="398"/>
      <c r="D70" s="399"/>
      <c r="E70" s="400"/>
      <c r="F70" s="310"/>
    </row>
    <row r="71" spans="1:6" ht="15">
      <c r="A71" s="339"/>
      <c r="B71" s="340"/>
      <c r="C71" s="340"/>
      <c r="D71" s="340"/>
      <c r="E71" s="343"/>
      <c r="F71" s="310"/>
    </row>
    <row r="72" spans="1:6" ht="15">
      <c r="A72" s="401" t="s">
        <v>207</v>
      </c>
      <c r="B72" s="402"/>
      <c r="C72" s="403"/>
      <c r="D72" s="404"/>
      <c r="E72" s="405"/>
      <c r="F72" s="310"/>
    </row>
    <row r="73" spans="1:6" ht="15">
      <c r="A73" s="85" t="s">
        <v>208</v>
      </c>
      <c r="B73" s="86"/>
      <c r="C73" s="87" t="s">
        <v>209</v>
      </c>
      <c r="D73" s="406"/>
      <c r="E73" s="407"/>
      <c r="F73" s="310"/>
    </row>
    <row r="74" spans="1:6" ht="15">
      <c r="A74" s="85" t="s">
        <v>210</v>
      </c>
      <c r="B74" s="86"/>
      <c r="C74" s="87" t="s">
        <v>211</v>
      </c>
      <c r="D74" s="406"/>
      <c r="E74" s="407"/>
      <c r="F74" s="310"/>
    </row>
    <row r="75" spans="1:6" ht="15">
      <c r="A75" s="85" t="s">
        <v>212</v>
      </c>
      <c r="B75" s="86"/>
      <c r="C75" s="87" t="s">
        <v>213</v>
      </c>
      <c r="D75" s="406"/>
      <c r="E75" s="407"/>
      <c r="F75" s="310"/>
    </row>
    <row r="76" spans="1:6" ht="15">
      <c r="A76" s="333" t="s">
        <v>214</v>
      </c>
      <c r="B76" s="341"/>
      <c r="C76" s="334"/>
      <c r="D76" s="335"/>
      <c r="E76" s="350"/>
      <c r="F76" s="310"/>
    </row>
    <row r="77" spans="1:6" ht="15.75" thickBot="1">
      <c r="A77" s="339"/>
      <c r="B77" s="340"/>
      <c r="C77" s="340"/>
      <c r="D77" s="340"/>
      <c r="E77" s="343"/>
      <c r="F77" s="310"/>
    </row>
    <row r="78" spans="1:5" ht="61.5" customHeight="1" thickBot="1" thickTop="1">
      <c r="A78" s="327" t="s">
        <v>215</v>
      </c>
      <c r="B78" s="328"/>
      <c r="C78" s="328"/>
      <c r="D78" s="328"/>
      <c r="E78" s="344"/>
    </row>
    <row r="79" spans="1:5" ht="59.25" customHeight="1" thickTop="1">
      <c r="A79" s="408" t="s">
        <v>216</v>
      </c>
      <c r="B79" s="409"/>
      <c r="C79" s="331"/>
      <c r="D79" s="332"/>
      <c r="E79" s="410"/>
    </row>
    <row r="80" spans="1:5" ht="39.75" customHeight="1">
      <c r="A80" s="339"/>
      <c r="B80" s="340"/>
      <c r="C80" s="340"/>
      <c r="D80" s="340"/>
      <c r="E80" s="343"/>
    </row>
    <row r="81" spans="1:5" ht="43.5" customHeight="1">
      <c r="A81" s="333" t="s">
        <v>217</v>
      </c>
      <c r="B81" s="341"/>
      <c r="C81" s="334"/>
      <c r="D81" s="335"/>
      <c r="E81" s="350"/>
    </row>
    <row r="82" spans="1:5" ht="70.5" customHeight="1">
      <c r="A82" s="411" t="s">
        <v>218</v>
      </c>
      <c r="B82" s="412"/>
      <c r="C82" s="235"/>
      <c r="D82" s="335"/>
      <c r="E82" s="350"/>
    </row>
    <row r="83" spans="1:5" ht="15">
      <c r="A83" s="339"/>
      <c r="B83" s="340"/>
      <c r="C83" s="340"/>
      <c r="D83" s="340"/>
      <c r="E83" s="343"/>
    </row>
    <row r="84" spans="1:5" ht="27" customHeight="1" thickBot="1">
      <c r="A84" s="351" t="s">
        <v>219</v>
      </c>
      <c r="B84" s="352"/>
      <c r="C84" s="352"/>
      <c r="D84" s="352"/>
      <c r="E84" s="353"/>
    </row>
    <row r="85" spans="1:5" ht="55.5" customHeight="1" thickTop="1">
      <c r="A85" s="345" t="s">
        <v>220</v>
      </c>
      <c r="B85" s="346"/>
      <c r="C85" s="347"/>
      <c r="D85" s="348"/>
      <c r="E85" s="349"/>
    </row>
    <row r="86" spans="1:5" ht="15.75" thickBot="1">
      <c r="A86" s="339"/>
      <c r="B86" s="340"/>
      <c r="C86" s="340"/>
      <c r="D86" s="340"/>
      <c r="E86" s="343"/>
    </row>
    <row r="87" spans="1:5" ht="16.5" thickBot="1" thickTop="1">
      <c r="A87" s="327" t="s">
        <v>221</v>
      </c>
      <c r="B87" s="328"/>
      <c r="C87" s="328"/>
      <c r="D87" s="328"/>
      <c r="E87" s="344"/>
    </row>
    <row r="88" spans="1:5" ht="42" customHeight="1" thickTop="1">
      <c r="A88" s="345" t="s">
        <v>222</v>
      </c>
      <c r="B88" s="346"/>
      <c r="C88" s="347"/>
      <c r="D88" s="348"/>
      <c r="E88" s="349"/>
    </row>
    <row r="89" spans="1:5" ht="45" customHeight="1">
      <c r="A89" s="333" t="s">
        <v>223</v>
      </c>
      <c r="B89" s="413"/>
      <c r="C89" s="414"/>
      <c r="D89" s="414"/>
      <c r="E89" s="88"/>
    </row>
    <row r="90" spans="1:5" ht="27.75" customHeight="1">
      <c r="A90" s="415" t="s">
        <v>224</v>
      </c>
      <c r="B90" s="416"/>
      <c r="C90" s="417"/>
      <c r="D90" s="418"/>
      <c r="E90" s="419"/>
    </row>
    <row r="91" spans="1:5" ht="15">
      <c r="A91" s="333" t="s">
        <v>225</v>
      </c>
      <c r="B91" s="341"/>
      <c r="C91" s="341"/>
      <c r="D91" s="341"/>
      <c r="E91" s="342"/>
    </row>
    <row r="92" spans="1:5" ht="15">
      <c r="A92" s="89" t="s">
        <v>226</v>
      </c>
      <c r="B92" s="420"/>
      <c r="C92" s="421"/>
      <c r="D92" s="90" t="s">
        <v>227</v>
      </c>
      <c r="E92" s="73"/>
    </row>
    <row r="93" spans="1:5" ht="15">
      <c r="A93" s="89" t="s">
        <v>228</v>
      </c>
      <c r="B93" s="422"/>
      <c r="C93" s="422"/>
      <c r="D93" s="422"/>
      <c r="E93" s="423"/>
    </row>
    <row r="94" spans="1:5" ht="15">
      <c r="A94" s="333" t="s">
        <v>229</v>
      </c>
      <c r="B94" s="341"/>
      <c r="C94" s="341"/>
      <c r="D94" s="341"/>
      <c r="E94" s="342"/>
    </row>
    <row r="95" spans="1:5" ht="15">
      <c r="A95" s="89" t="s">
        <v>226</v>
      </c>
      <c r="B95" s="420"/>
      <c r="C95" s="421"/>
      <c r="D95" s="90" t="s">
        <v>227</v>
      </c>
      <c r="E95" s="73"/>
    </row>
    <row r="96" spans="1:5" ht="15">
      <c r="A96" s="89" t="s">
        <v>228</v>
      </c>
      <c r="B96" s="422"/>
      <c r="C96" s="422"/>
      <c r="D96" s="422"/>
      <c r="E96" s="423"/>
    </row>
    <row r="97" spans="1:5" ht="22.5" customHeight="1">
      <c r="A97" s="89" t="s">
        <v>230</v>
      </c>
      <c r="B97" s="91"/>
      <c r="C97" s="92" t="s">
        <v>231</v>
      </c>
      <c r="D97" s="429"/>
      <c r="E97" s="430"/>
    </row>
    <row r="98" spans="1:5" ht="22.5" customHeight="1">
      <c r="A98" s="333" t="s">
        <v>232</v>
      </c>
      <c r="B98" s="341"/>
      <c r="C98" s="93"/>
      <c r="D98" s="363"/>
      <c r="E98" s="364"/>
    </row>
    <row r="99" spans="1:5" ht="25.5" customHeight="1">
      <c r="A99" s="431" t="s">
        <v>224</v>
      </c>
      <c r="B99" s="432"/>
      <c r="C99" s="433"/>
      <c r="D99" s="433"/>
      <c r="E99" s="434"/>
    </row>
    <row r="100" spans="1:5" ht="30.75" customHeight="1">
      <c r="A100" s="454" t="s">
        <v>233</v>
      </c>
      <c r="B100" s="455"/>
      <c r="C100" s="456"/>
      <c r="D100" s="335"/>
      <c r="E100" s="350"/>
    </row>
    <row r="101" spans="1:5" ht="15.75" thickBot="1">
      <c r="A101" s="457"/>
      <c r="B101" s="458"/>
      <c r="C101" s="458"/>
      <c r="D101" s="459"/>
      <c r="E101" s="460"/>
    </row>
    <row r="102" spans="1:5" ht="39" customHeight="1" thickBot="1" thickTop="1">
      <c r="A102" s="327" t="s">
        <v>234</v>
      </c>
      <c r="B102" s="328"/>
      <c r="C102" s="328"/>
      <c r="D102" s="328"/>
      <c r="E102" s="344"/>
    </row>
    <row r="103" spans="1:5" ht="42" customHeight="1" thickTop="1">
      <c r="A103" s="424" t="s">
        <v>235</v>
      </c>
      <c r="B103" s="425"/>
      <c r="C103" s="425"/>
      <c r="D103" s="425"/>
      <c r="E103" s="426"/>
    </row>
    <row r="104" spans="1:5" ht="27.75" customHeight="1">
      <c r="A104" s="94" t="s">
        <v>236</v>
      </c>
      <c r="B104" s="91"/>
      <c r="C104" s="427" t="s">
        <v>237</v>
      </c>
      <c r="D104" s="428"/>
      <c r="E104" s="95"/>
    </row>
    <row r="105" spans="1:5" ht="31.5" customHeight="1">
      <c r="A105" s="360" t="s">
        <v>238</v>
      </c>
      <c r="B105" s="361"/>
      <c r="C105" s="362"/>
      <c r="D105" s="363"/>
      <c r="E105" s="364"/>
    </row>
    <row r="106" spans="1:5" ht="33.75" customHeight="1">
      <c r="A106" s="438" t="s">
        <v>239</v>
      </c>
      <c r="B106" s="439"/>
      <c r="C106" s="439"/>
      <c r="D106" s="439"/>
      <c r="E106" s="440"/>
    </row>
    <row r="107" spans="1:5" ht="23.25" customHeight="1">
      <c r="A107" s="441" t="s">
        <v>240</v>
      </c>
      <c r="B107" s="442"/>
      <c r="C107" s="442"/>
      <c r="D107" s="442"/>
      <c r="E107" s="443"/>
    </row>
    <row r="108" spans="1:5" ht="25.5" customHeight="1">
      <c r="A108" s="444" t="s">
        <v>241</v>
      </c>
      <c r="B108" s="445"/>
      <c r="C108" s="445"/>
      <c r="D108" s="445"/>
      <c r="E108" s="446"/>
    </row>
    <row r="109" spans="1:5" ht="30" customHeight="1">
      <c r="A109" s="444" t="s">
        <v>242</v>
      </c>
      <c r="B109" s="445"/>
      <c r="C109" s="445"/>
      <c r="D109" s="445"/>
      <c r="E109" s="446"/>
    </row>
    <row r="110" spans="1:5" ht="30.75" customHeight="1">
      <c r="A110" s="448" t="s">
        <v>243</v>
      </c>
      <c r="B110" s="449"/>
      <c r="C110" s="449"/>
      <c r="D110" s="449"/>
      <c r="E110" s="450"/>
    </row>
    <row r="111" spans="1:5" ht="57.75" customHeight="1">
      <c r="A111" s="451" t="s">
        <v>244</v>
      </c>
      <c r="B111" s="452"/>
      <c r="C111" s="452"/>
      <c r="D111" s="452"/>
      <c r="E111" s="453"/>
    </row>
    <row r="112" spans="1:5" ht="69" customHeight="1" thickBot="1">
      <c r="A112" s="435"/>
      <c r="B112" s="436"/>
      <c r="C112" s="436"/>
      <c r="D112" s="436"/>
      <c r="E112" s="437"/>
    </row>
    <row r="113" ht="15.75" thickTop="1"/>
  </sheetData>
  <sheetProtection/>
  <mergeCells count="150">
    <mergeCell ref="A1:E1"/>
    <mergeCell ref="A2:E2"/>
    <mergeCell ref="A3:E3"/>
    <mergeCell ref="A4:E4"/>
    <mergeCell ref="A110:E110"/>
    <mergeCell ref="A111:E111"/>
    <mergeCell ref="A100:C100"/>
    <mergeCell ref="D100:E100"/>
    <mergeCell ref="A101:E101"/>
    <mergeCell ref="A102:E102"/>
    <mergeCell ref="A112:E112"/>
    <mergeCell ref="A105:C105"/>
    <mergeCell ref="D105:E105"/>
    <mergeCell ref="A106:E106"/>
    <mergeCell ref="A107:E107"/>
    <mergeCell ref="A108:E108"/>
    <mergeCell ref="A109:E109"/>
    <mergeCell ref="A103:E103"/>
    <mergeCell ref="C104:D104"/>
    <mergeCell ref="B95:C95"/>
    <mergeCell ref="B96:E96"/>
    <mergeCell ref="D97:E97"/>
    <mergeCell ref="A98:B98"/>
    <mergeCell ref="D98:E98"/>
    <mergeCell ref="A99:B99"/>
    <mergeCell ref="C99:E99"/>
    <mergeCell ref="A90:B90"/>
    <mergeCell ref="C90:E90"/>
    <mergeCell ref="A91:E91"/>
    <mergeCell ref="B92:C92"/>
    <mergeCell ref="B93:E93"/>
    <mergeCell ref="A94:E94"/>
    <mergeCell ref="A86:E86"/>
    <mergeCell ref="A87:E87"/>
    <mergeCell ref="A88:C88"/>
    <mergeCell ref="D88:E88"/>
    <mergeCell ref="A89:B89"/>
    <mergeCell ref="C89:D89"/>
    <mergeCell ref="D82:E82"/>
    <mergeCell ref="A83:E83"/>
    <mergeCell ref="A84:E84"/>
    <mergeCell ref="A85:C85"/>
    <mergeCell ref="D85:E85"/>
    <mergeCell ref="A82:B82"/>
    <mergeCell ref="A78:E78"/>
    <mergeCell ref="A79:B79"/>
    <mergeCell ref="C79:E79"/>
    <mergeCell ref="A80:E80"/>
    <mergeCell ref="A81:C81"/>
    <mergeCell ref="D81:E81"/>
    <mergeCell ref="D73:E73"/>
    <mergeCell ref="D74:E74"/>
    <mergeCell ref="D75:E75"/>
    <mergeCell ref="A76:C76"/>
    <mergeCell ref="D76:E76"/>
    <mergeCell ref="A77:E77"/>
    <mergeCell ref="A69:B69"/>
    <mergeCell ref="C69:E69"/>
    <mergeCell ref="A70:B70"/>
    <mergeCell ref="C70:E70"/>
    <mergeCell ref="A71:E71"/>
    <mergeCell ref="A72:B72"/>
    <mergeCell ref="C72:E72"/>
    <mergeCell ref="A65:B65"/>
    <mergeCell ref="C65:E65"/>
    <mergeCell ref="A66:B66"/>
    <mergeCell ref="C66:E66"/>
    <mergeCell ref="A67:E67"/>
    <mergeCell ref="A68:C68"/>
    <mergeCell ref="D68:E68"/>
    <mergeCell ref="A61:E61"/>
    <mergeCell ref="A62:B62"/>
    <mergeCell ref="D62:E62"/>
    <mergeCell ref="A63:B63"/>
    <mergeCell ref="C63:E63"/>
    <mergeCell ref="A64:B64"/>
    <mergeCell ref="C64:E64"/>
    <mergeCell ref="A55:E55"/>
    <mergeCell ref="A56:E56"/>
    <mergeCell ref="A57:E57"/>
    <mergeCell ref="A58:E58"/>
    <mergeCell ref="A59:A60"/>
    <mergeCell ref="D59:D60"/>
    <mergeCell ref="E59:E60"/>
    <mergeCell ref="A49:E49"/>
    <mergeCell ref="A50:E50"/>
    <mergeCell ref="A51:E51"/>
    <mergeCell ref="A52:E52"/>
    <mergeCell ref="A53:E53"/>
    <mergeCell ref="A54:C54"/>
    <mergeCell ref="D54:E54"/>
    <mergeCell ref="A43:D43"/>
    <mergeCell ref="A44:E44"/>
    <mergeCell ref="A45:E45"/>
    <mergeCell ref="A46:D46"/>
    <mergeCell ref="A47:D47"/>
    <mergeCell ref="A48:D48"/>
    <mergeCell ref="A39:C39"/>
    <mergeCell ref="D39:E39"/>
    <mergeCell ref="A40:C40"/>
    <mergeCell ref="D40:E40"/>
    <mergeCell ref="A41:E41"/>
    <mergeCell ref="A42:E42"/>
    <mergeCell ref="A36:B36"/>
    <mergeCell ref="D36:E36"/>
    <mergeCell ref="A37:B37"/>
    <mergeCell ref="D37:E37"/>
    <mergeCell ref="A38:B38"/>
    <mergeCell ref="D38:E38"/>
    <mergeCell ref="A32:C32"/>
    <mergeCell ref="D32:E32"/>
    <mergeCell ref="A33:E33"/>
    <mergeCell ref="A34:E34"/>
    <mergeCell ref="A35:B35"/>
    <mergeCell ref="D35:E35"/>
    <mergeCell ref="A28:C28"/>
    <mergeCell ref="D28:E28"/>
    <mergeCell ref="A29:E29"/>
    <mergeCell ref="A30:C30"/>
    <mergeCell ref="D30:E30"/>
    <mergeCell ref="A31:E31"/>
    <mergeCell ref="A22:E22"/>
    <mergeCell ref="A23:E23"/>
    <mergeCell ref="A24:E24"/>
    <mergeCell ref="A25:E25"/>
    <mergeCell ref="A26:E26"/>
    <mergeCell ref="A27:E27"/>
    <mergeCell ref="A17:B17"/>
    <mergeCell ref="C17:E17"/>
    <mergeCell ref="A18:E18"/>
    <mergeCell ref="A19:E19"/>
    <mergeCell ref="A20:E20"/>
    <mergeCell ref="A21:E21"/>
    <mergeCell ref="C13:E13"/>
    <mergeCell ref="A14:B14"/>
    <mergeCell ref="C14:E14"/>
    <mergeCell ref="A15:B15"/>
    <mergeCell ref="C15:E15"/>
    <mergeCell ref="A16:B16"/>
    <mergeCell ref="C16:E16"/>
    <mergeCell ref="F12:F22"/>
    <mergeCell ref="F58:F77"/>
    <mergeCell ref="A5:E5"/>
    <mergeCell ref="A6:A8"/>
    <mergeCell ref="B6:C8"/>
    <mergeCell ref="B9:C9"/>
    <mergeCell ref="B10:C10"/>
    <mergeCell ref="A11:E11"/>
    <mergeCell ref="A12:E12"/>
    <mergeCell ref="A13:B13"/>
  </mergeCells>
  <conditionalFormatting sqref="B6 E6:E8">
    <cfRule type="cellIs" priority="1" dxfId="1" operator="equal">
      <formula>0</formula>
    </cfRule>
  </conditionalFormatting>
  <hyperlinks>
    <hyperlink ref="A100:C100" r:id="rId1" display="6.  Does the project’s Management Fee exceed the HUD-allowed amount per unit per month?  See link: http://www.hcd.ca.gov/fa/home/HUD-MF-max-PUM-mgmt-fees.xls"/>
    <hyperlink ref="A106:E106" r:id="rId2" display="For projects with USDA Rural Development funds, use the USDA Rural Development Capital Needs Assessment form found at: http://www.rurdev.usda.gov/rhs/mfh/MPR/CNA-TRN/CNAExample.xls"/>
    <hyperlink ref="A108:E108" r:id="rId3" display="   FNMA PNA Guidelines found at: http://www.hcd.ca.gov/fa/mhp/MHP-LoanClosing/PNAFannieMaeGuidelines.pdf"/>
    <hyperlink ref="A109:E109" r:id="rId4" display="   FNMA PNA Forms found at: http://www.hcd.ca.gov/fa/mhp/MHP-LoanClosing/PNA4327.doc"/>
    <hyperlink ref="A110:E110" r:id="rId5" display="   Guidelines for Physical Needs Assessments, Replacement Reserve Analyses and Replacement Reserve Studies with Model Contract Addendums found at: http://www.hcd.ca.gov/fa/mhp/MHP-LoanClosing/GuidelinesForPNAReserveStudies.pdf"/>
  </hyperlinks>
  <printOptions/>
  <pageMargins left="0.7" right="0.7" top="0.75" bottom="0.75" header="0.3" footer="0.3"/>
  <pageSetup horizontalDpi="600" verticalDpi="600" orientation="portrait" r:id="rId8"/>
  <headerFooter>
    <oddHeader>&amp;CALAMEDA COUNTY HCD</oddHeader>
    <oddFooter>&amp;LALAMEDA COUNTY ANNUAL COMPLIANCE REPORT</oddFooter>
  </headerFooter>
  <legacyDrawing r:id="rId7"/>
</worksheet>
</file>

<file path=xl/worksheets/sheet4.xml><?xml version="1.0" encoding="utf-8"?>
<worksheet xmlns="http://schemas.openxmlformats.org/spreadsheetml/2006/main" xmlns:r="http://schemas.openxmlformats.org/officeDocument/2006/relationships">
  <dimension ref="A1:J68"/>
  <sheetViews>
    <sheetView zoomScalePageLayoutView="0" workbookViewId="0" topLeftCell="A19">
      <selection activeCell="L54" sqref="L54"/>
    </sheetView>
  </sheetViews>
  <sheetFormatPr defaultColWidth="9.140625" defaultRowHeight="15"/>
  <cols>
    <col min="1" max="1" width="12.421875" style="0" customWidth="1"/>
    <col min="10" max="10" width="12.28125" style="0" customWidth="1"/>
  </cols>
  <sheetData>
    <row r="1" spans="1:9" ht="15.75">
      <c r="A1" s="266" t="s">
        <v>313</v>
      </c>
      <c r="B1" s="266"/>
      <c r="C1" s="266"/>
      <c r="D1" s="266"/>
      <c r="E1" s="266"/>
      <c r="F1" s="266"/>
      <c r="G1" s="266"/>
      <c r="H1" s="266"/>
      <c r="I1" s="266"/>
    </row>
    <row r="2" spans="1:9" ht="15.75">
      <c r="A2" s="268" t="s">
        <v>247</v>
      </c>
      <c r="B2" s="268"/>
      <c r="C2" s="268"/>
      <c r="D2" s="268"/>
      <c r="E2" s="268"/>
      <c r="F2" s="268"/>
      <c r="G2" s="268"/>
      <c r="H2" s="268"/>
      <c r="I2" s="268"/>
    </row>
    <row r="3" spans="1:9" ht="15.75">
      <c r="A3" s="266" t="s">
        <v>248</v>
      </c>
      <c r="B3" s="266"/>
      <c r="C3" s="266"/>
      <c r="D3" s="266"/>
      <c r="E3" s="266"/>
      <c r="F3" s="266"/>
      <c r="G3" s="266"/>
      <c r="H3" s="266"/>
      <c r="I3" s="266"/>
    </row>
    <row r="4" spans="1:9" ht="16.5" thickBot="1">
      <c r="A4" s="266" t="s">
        <v>249</v>
      </c>
      <c r="B4" s="266"/>
      <c r="C4" s="266"/>
      <c r="D4" s="266"/>
      <c r="E4" s="266"/>
      <c r="F4" s="266"/>
      <c r="G4" s="266"/>
      <c r="H4" s="266"/>
      <c r="I4" s="266"/>
    </row>
    <row r="5" spans="1:10" ht="15">
      <c r="A5" s="169"/>
      <c r="B5" s="170"/>
      <c r="C5" s="170"/>
      <c r="D5" s="170"/>
      <c r="E5" s="242"/>
      <c r="F5" s="170"/>
      <c r="G5" s="170" t="s">
        <v>0</v>
      </c>
      <c r="H5" s="170"/>
      <c r="I5" s="461">
        <f>'Instrucions and Checklist'!I4</f>
        <v>0</v>
      </c>
      <c r="J5" s="462"/>
    </row>
    <row r="6" spans="1:10" ht="19.5" thickBot="1">
      <c r="A6" s="171"/>
      <c r="B6" s="172"/>
      <c r="C6" s="172"/>
      <c r="D6" s="172"/>
      <c r="E6" s="172"/>
      <c r="F6" s="243"/>
      <c r="G6" s="172"/>
      <c r="H6" s="172"/>
      <c r="I6" s="172"/>
      <c r="J6" s="173"/>
    </row>
    <row r="7" spans="1:10" ht="15.75">
      <c r="A7" s="549" t="s">
        <v>329</v>
      </c>
      <c r="B7" s="550"/>
      <c r="C7" s="551"/>
      <c r="D7" s="551"/>
      <c r="E7" s="551"/>
      <c r="F7" s="551"/>
      <c r="G7" s="551"/>
      <c r="H7" s="551"/>
      <c r="I7" s="551"/>
      <c r="J7" s="552"/>
    </row>
    <row r="8" spans="1:10" ht="16.5" thickBot="1">
      <c r="A8" s="540" t="s">
        <v>399</v>
      </c>
      <c r="B8" s="541"/>
      <c r="C8" s="541"/>
      <c r="D8" s="541"/>
      <c r="E8" s="541"/>
      <c r="F8" s="541"/>
      <c r="G8" s="541"/>
      <c r="H8" s="541"/>
      <c r="I8" s="541"/>
      <c r="J8" s="542"/>
    </row>
    <row r="9" spans="1:10" ht="16.5" thickBot="1" thickTop="1">
      <c r="A9" s="480" t="s">
        <v>330</v>
      </c>
      <c r="B9" s="482"/>
      <c r="C9" s="482"/>
      <c r="D9" s="482"/>
      <c r="E9" s="482"/>
      <c r="F9" s="482"/>
      <c r="G9" s="482"/>
      <c r="H9" s="482"/>
      <c r="I9" s="482"/>
      <c r="J9" s="483"/>
    </row>
    <row r="10" spans="1:10" ht="15.75" thickTop="1">
      <c r="A10" s="529"/>
      <c r="B10" s="530"/>
      <c r="C10" s="530"/>
      <c r="D10" s="530"/>
      <c r="E10" s="530"/>
      <c r="F10" s="530"/>
      <c r="G10" s="530"/>
      <c r="H10" s="530"/>
      <c r="I10" s="530"/>
      <c r="J10" s="531"/>
    </row>
    <row r="11" spans="1:10" ht="234.75" customHeight="1" thickBot="1">
      <c r="A11" s="543" t="s">
        <v>357</v>
      </c>
      <c r="B11" s="544"/>
      <c r="C11" s="544"/>
      <c r="D11" s="544"/>
      <c r="E11" s="544"/>
      <c r="F11" s="544"/>
      <c r="G11" s="544"/>
      <c r="H11" s="544"/>
      <c r="I11" s="544"/>
      <c r="J11" s="545"/>
    </row>
    <row r="12" spans="1:10" ht="16.5" thickBot="1" thickTop="1">
      <c r="A12" s="546" t="s">
        <v>331</v>
      </c>
      <c r="B12" s="547"/>
      <c r="C12" s="547"/>
      <c r="D12" s="547"/>
      <c r="E12" s="547"/>
      <c r="F12" s="547"/>
      <c r="G12" s="547"/>
      <c r="H12" s="547"/>
      <c r="I12" s="547"/>
      <c r="J12" s="548"/>
    </row>
    <row r="13" spans="1:10" ht="15.75" thickTop="1">
      <c r="A13" s="529"/>
      <c r="B13" s="530"/>
      <c r="C13" s="530"/>
      <c r="D13" s="530"/>
      <c r="E13" s="530"/>
      <c r="F13" s="530"/>
      <c r="G13" s="530"/>
      <c r="H13" s="530"/>
      <c r="I13" s="530"/>
      <c r="J13" s="531"/>
    </row>
    <row r="14" spans="1:10" ht="324" customHeight="1" thickBot="1">
      <c r="A14" s="543" t="s">
        <v>358</v>
      </c>
      <c r="B14" s="544"/>
      <c r="C14" s="544"/>
      <c r="D14" s="544"/>
      <c r="E14" s="544"/>
      <c r="F14" s="544"/>
      <c r="G14" s="544"/>
      <c r="H14" s="544"/>
      <c r="I14" s="544"/>
      <c r="J14" s="545"/>
    </row>
    <row r="15" spans="1:10" ht="16.5" thickBot="1" thickTop="1">
      <c r="A15" s="546" t="s">
        <v>332</v>
      </c>
      <c r="B15" s="547"/>
      <c r="C15" s="547"/>
      <c r="D15" s="547"/>
      <c r="E15" s="547"/>
      <c r="F15" s="547"/>
      <c r="G15" s="547"/>
      <c r="H15" s="547"/>
      <c r="I15" s="547"/>
      <c r="J15" s="548"/>
    </row>
    <row r="16" spans="1:10" ht="15.75" thickTop="1">
      <c r="A16" s="529"/>
      <c r="B16" s="530"/>
      <c r="C16" s="530"/>
      <c r="D16" s="530"/>
      <c r="E16" s="530"/>
      <c r="F16" s="530"/>
      <c r="G16" s="530"/>
      <c r="H16" s="530"/>
      <c r="I16" s="530"/>
      <c r="J16" s="531"/>
    </row>
    <row r="17" spans="1:10" ht="232.5" customHeight="1" thickBot="1">
      <c r="A17" s="543" t="s">
        <v>359</v>
      </c>
      <c r="B17" s="544"/>
      <c r="C17" s="544"/>
      <c r="D17" s="544"/>
      <c r="E17" s="544"/>
      <c r="F17" s="544"/>
      <c r="G17" s="544"/>
      <c r="H17" s="544"/>
      <c r="I17" s="544"/>
      <c r="J17" s="545"/>
    </row>
    <row r="18" spans="1:10" ht="16.5" thickBot="1" thickTop="1">
      <c r="A18" s="532"/>
      <c r="B18" s="533"/>
      <c r="C18" s="533"/>
      <c r="D18" s="533"/>
      <c r="E18" s="533"/>
      <c r="F18" s="533"/>
      <c r="G18" s="533"/>
      <c r="H18" s="533"/>
      <c r="I18" s="533"/>
      <c r="J18" s="534"/>
    </row>
    <row r="19" spans="1:10" ht="16.5" thickBot="1" thickTop="1">
      <c r="A19" s="480" t="s">
        <v>401</v>
      </c>
      <c r="B19" s="481"/>
      <c r="C19" s="482"/>
      <c r="D19" s="482"/>
      <c r="E19" s="482"/>
      <c r="F19" s="482"/>
      <c r="G19" s="482"/>
      <c r="H19" s="482"/>
      <c r="I19" s="482"/>
      <c r="J19" s="483"/>
    </row>
    <row r="20" spans="1:10" ht="54" customHeight="1" thickTop="1">
      <c r="A20" s="535" t="s">
        <v>333</v>
      </c>
      <c r="B20" s="536"/>
      <c r="C20" s="536"/>
      <c r="D20" s="536"/>
      <c r="E20" s="536"/>
      <c r="F20" s="536"/>
      <c r="G20" s="537"/>
      <c r="H20" s="538"/>
      <c r="I20" s="538"/>
      <c r="J20" s="539"/>
    </row>
    <row r="21" spans="1:10" ht="15">
      <c r="A21" s="472"/>
      <c r="B21" s="473"/>
      <c r="C21" s="473"/>
      <c r="D21" s="473"/>
      <c r="E21" s="473"/>
      <c r="F21" s="473"/>
      <c r="G21" s="473"/>
      <c r="H21" s="473"/>
      <c r="I21" s="473"/>
      <c r="J21" s="474"/>
    </row>
    <row r="22" spans="1:10" ht="50.25" customHeight="1">
      <c r="A22" s="468" t="s">
        <v>334</v>
      </c>
      <c r="B22" s="469"/>
      <c r="C22" s="469"/>
      <c r="D22" s="469"/>
      <c r="E22" s="469"/>
      <c r="F22" s="469"/>
      <c r="G22" s="469"/>
      <c r="H22" s="470"/>
      <c r="I22" s="470"/>
      <c r="J22" s="471"/>
    </row>
    <row r="23" spans="1:10" ht="15">
      <c r="A23" s="472"/>
      <c r="B23" s="473"/>
      <c r="C23" s="473"/>
      <c r="D23" s="473"/>
      <c r="E23" s="473"/>
      <c r="F23" s="473"/>
      <c r="G23" s="473"/>
      <c r="H23" s="473"/>
      <c r="I23" s="473"/>
      <c r="J23" s="474"/>
    </row>
    <row r="24" spans="1:10" ht="48" customHeight="1">
      <c r="A24" s="468" t="s">
        <v>335</v>
      </c>
      <c r="B24" s="469"/>
      <c r="C24" s="469"/>
      <c r="D24" s="469"/>
      <c r="E24" s="469"/>
      <c r="F24" s="469"/>
      <c r="G24" s="469"/>
      <c r="H24" s="470"/>
      <c r="I24" s="470"/>
      <c r="J24" s="471"/>
    </row>
    <row r="25" spans="1:10" ht="15">
      <c r="A25" s="472"/>
      <c r="B25" s="473"/>
      <c r="C25" s="473"/>
      <c r="D25" s="473"/>
      <c r="E25" s="473"/>
      <c r="F25" s="473"/>
      <c r="G25" s="473"/>
      <c r="H25" s="473"/>
      <c r="I25" s="473"/>
      <c r="J25" s="474"/>
    </row>
    <row r="26" spans="1:10" ht="15">
      <c r="A26" s="468" t="s">
        <v>336</v>
      </c>
      <c r="B26" s="469"/>
      <c r="C26" s="469"/>
      <c r="D26" s="469"/>
      <c r="E26" s="469"/>
      <c r="F26" s="469"/>
      <c r="G26" s="469"/>
      <c r="H26" s="526"/>
      <c r="I26" s="527"/>
      <c r="J26" s="528"/>
    </row>
    <row r="27" spans="1:10" ht="15">
      <c r="A27" s="468" t="s">
        <v>337</v>
      </c>
      <c r="B27" s="469"/>
      <c r="C27" s="469"/>
      <c r="D27" s="469"/>
      <c r="E27" s="469"/>
      <c r="F27" s="502"/>
      <c r="G27" s="502"/>
      <c r="H27" s="502"/>
      <c r="I27" s="502"/>
      <c r="J27" s="503"/>
    </row>
    <row r="28" spans="1:10" ht="25.5" customHeight="1">
      <c r="A28" s="468"/>
      <c r="B28" s="469"/>
      <c r="C28" s="469"/>
      <c r="D28" s="469"/>
      <c r="E28" s="469"/>
      <c r="F28" s="502"/>
      <c r="G28" s="502"/>
      <c r="H28" s="502"/>
      <c r="I28" s="502"/>
      <c r="J28" s="503"/>
    </row>
    <row r="29" spans="1:10" ht="15">
      <c r="A29" s="472"/>
      <c r="B29" s="473"/>
      <c r="C29" s="473"/>
      <c r="D29" s="473"/>
      <c r="E29" s="473"/>
      <c r="F29" s="473"/>
      <c r="G29" s="473"/>
      <c r="H29" s="473"/>
      <c r="I29" s="473"/>
      <c r="J29" s="474"/>
    </row>
    <row r="30" spans="1:10" ht="42" customHeight="1" thickBot="1">
      <c r="A30" s="468" t="s">
        <v>338</v>
      </c>
      <c r="B30" s="469"/>
      <c r="C30" s="469"/>
      <c r="D30" s="469"/>
      <c r="E30" s="469"/>
      <c r="F30" s="469"/>
      <c r="G30" s="469"/>
      <c r="H30" s="526"/>
      <c r="I30" s="527"/>
      <c r="J30" s="528"/>
    </row>
    <row r="31" spans="1:10" ht="16.5" thickBot="1" thickTop="1">
      <c r="A31" s="480" t="s">
        <v>394</v>
      </c>
      <c r="B31" s="481"/>
      <c r="C31" s="482"/>
      <c r="D31" s="482"/>
      <c r="E31" s="482"/>
      <c r="F31" s="482"/>
      <c r="G31" s="482"/>
      <c r="H31" s="482"/>
      <c r="I31" s="482"/>
      <c r="J31" s="483"/>
    </row>
    <row r="32" spans="1:10" ht="43.5" customHeight="1" thickTop="1">
      <c r="A32" s="468" t="s">
        <v>339</v>
      </c>
      <c r="B32" s="469"/>
      <c r="C32" s="469"/>
      <c r="D32" s="469"/>
      <c r="E32" s="469"/>
      <c r="F32" s="469"/>
      <c r="G32" s="469"/>
      <c r="H32" s="470"/>
      <c r="I32" s="470"/>
      <c r="J32" s="471"/>
    </row>
    <row r="33" spans="1:10" ht="15">
      <c r="A33" s="472"/>
      <c r="B33" s="473"/>
      <c r="C33" s="473"/>
      <c r="D33" s="473"/>
      <c r="E33" s="473"/>
      <c r="F33" s="473"/>
      <c r="G33" s="473"/>
      <c r="H33" s="473"/>
      <c r="I33" s="473"/>
      <c r="J33" s="474"/>
    </row>
    <row r="34" spans="1:10" ht="45" customHeight="1">
      <c r="A34" s="468" t="s">
        <v>340</v>
      </c>
      <c r="B34" s="469"/>
      <c r="C34" s="469"/>
      <c r="D34" s="469"/>
      <c r="E34" s="469"/>
      <c r="F34" s="469"/>
      <c r="G34" s="469"/>
      <c r="H34" s="470"/>
      <c r="I34" s="470"/>
      <c r="J34" s="471"/>
    </row>
    <row r="35" spans="1:10" ht="15">
      <c r="A35" s="472"/>
      <c r="B35" s="473"/>
      <c r="C35" s="473"/>
      <c r="D35" s="473"/>
      <c r="E35" s="473"/>
      <c r="F35" s="473"/>
      <c r="G35" s="473"/>
      <c r="H35" s="473"/>
      <c r="I35" s="473"/>
      <c r="J35" s="474"/>
    </row>
    <row r="36" spans="1:10" ht="37.5" customHeight="1">
      <c r="A36" s="468" t="s">
        <v>341</v>
      </c>
      <c r="B36" s="469"/>
      <c r="C36" s="469"/>
      <c r="D36" s="469"/>
      <c r="E36" s="469"/>
      <c r="F36" s="469"/>
      <c r="G36" s="469"/>
      <c r="H36" s="470"/>
      <c r="I36" s="470"/>
      <c r="J36" s="471"/>
    </row>
    <row r="37" spans="1:10" ht="15">
      <c r="A37" s="472"/>
      <c r="B37" s="473"/>
      <c r="C37" s="473"/>
      <c r="D37" s="473"/>
      <c r="E37" s="473"/>
      <c r="F37" s="473"/>
      <c r="G37" s="473"/>
      <c r="H37" s="473"/>
      <c r="I37" s="473"/>
      <c r="J37" s="474"/>
    </row>
    <row r="38" spans="1:10" ht="42" customHeight="1">
      <c r="A38" s="500" t="s">
        <v>402</v>
      </c>
      <c r="B38" s="501"/>
      <c r="C38" s="501"/>
      <c r="D38" s="501"/>
      <c r="E38" s="501"/>
      <c r="F38" s="501"/>
      <c r="G38" s="502"/>
      <c r="H38" s="502"/>
      <c r="I38" s="502"/>
      <c r="J38" s="503"/>
    </row>
    <row r="39" spans="1:10" ht="15.75" thickBot="1">
      <c r="A39" s="508"/>
      <c r="B39" s="509"/>
      <c r="C39" s="509"/>
      <c r="D39" s="509"/>
      <c r="E39" s="509"/>
      <c r="F39" s="509"/>
      <c r="G39" s="509"/>
      <c r="H39" s="509"/>
      <c r="I39" s="509"/>
      <c r="J39" s="510"/>
    </row>
    <row r="40" spans="1:10" ht="16.5" thickBot="1" thickTop="1">
      <c r="A40" s="511" t="s">
        <v>342</v>
      </c>
      <c r="B40" s="512"/>
      <c r="C40" s="512"/>
      <c r="D40" s="512"/>
      <c r="E40" s="512"/>
      <c r="F40" s="512"/>
      <c r="G40" s="512"/>
      <c r="H40" s="512"/>
      <c r="I40" s="512"/>
      <c r="J40" s="513"/>
    </row>
    <row r="41" spans="1:10" ht="16.5" thickBot="1" thickTop="1">
      <c r="A41" s="236"/>
      <c r="B41" s="237"/>
      <c r="C41" s="237"/>
      <c r="D41" s="237"/>
      <c r="E41" s="237"/>
      <c r="F41" s="237"/>
      <c r="G41" s="237"/>
      <c r="H41" s="237"/>
      <c r="I41" s="237"/>
      <c r="J41" s="238"/>
    </row>
    <row r="42" spans="1:10" ht="16.5" thickBot="1" thickTop="1">
      <c r="A42" s="480" t="s">
        <v>395</v>
      </c>
      <c r="B42" s="481"/>
      <c r="C42" s="482"/>
      <c r="D42" s="482"/>
      <c r="E42" s="482"/>
      <c r="F42" s="482"/>
      <c r="G42" s="482"/>
      <c r="H42" s="482"/>
      <c r="I42" s="482"/>
      <c r="J42" s="483"/>
    </row>
    <row r="43" spans="1:10" ht="22.5" customHeight="1" thickTop="1">
      <c r="A43" s="514" t="s">
        <v>343</v>
      </c>
      <c r="B43" s="515"/>
      <c r="C43" s="516"/>
      <c r="D43" s="517"/>
      <c r="E43" s="520" t="s">
        <v>344</v>
      </c>
      <c r="F43" s="521"/>
      <c r="G43" s="521"/>
      <c r="H43" s="522"/>
      <c r="I43" s="524"/>
      <c r="J43" s="525"/>
    </row>
    <row r="44" spans="1:10" ht="27.75" customHeight="1">
      <c r="A44" s="386"/>
      <c r="B44" s="388"/>
      <c r="C44" s="518"/>
      <c r="D44" s="519"/>
      <c r="E44" s="523"/>
      <c r="F44" s="387"/>
      <c r="G44" s="387"/>
      <c r="H44" s="388"/>
      <c r="I44" s="502"/>
      <c r="J44" s="503"/>
    </row>
    <row r="45" spans="1:10" ht="27.75" customHeight="1">
      <c r="A45" s="468" t="s">
        <v>345</v>
      </c>
      <c r="B45" s="469"/>
      <c r="C45" s="469"/>
      <c r="D45" s="469"/>
      <c r="E45" s="469"/>
      <c r="F45" s="469"/>
      <c r="G45" s="469"/>
      <c r="H45" s="470"/>
      <c r="I45" s="470"/>
      <c r="J45" s="471"/>
    </row>
    <row r="46" spans="1:10" ht="15">
      <c r="A46" s="472"/>
      <c r="B46" s="473"/>
      <c r="C46" s="473"/>
      <c r="D46" s="473"/>
      <c r="E46" s="473"/>
      <c r="F46" s="473"/>
      <c r="G46" s="473"/>
      <c r="H46" s="473"/>
      <c r="I46" s="473"/>
      <c r="J46" s="474"/>
    </row>
    <row r="47" spans="1:10" ht="39.75" customHeight="1">
      <c r="A47" s="500" t="s">
        <v>346</v>
      </c>
      <c r="B47" s="501"/>
      <c r="C47" s="501"/>
      <c r="D47" s="501"/>
      <c r="E47" s="501"/>
      <c r="F47" s="502"/>
      <c r="G47" s="502"/>
      <c r="H47" s="502"/>
      <c r="I47" s="502"/>
      <c r="J47" s="503"/>
    </row>
    <row r="48" spans="1:10" ht="42" customHeight="1" thickBot="1">
      <c r="A48" s="504" t="s">
        <v>347</v>
      </c>
      <c r="B48" s="505"/>
      <c r="C48" s="505"/>
      <c r="D48" s="505"/>
      <c r="E48" s="505"/>
      <c r="F48" s="505"/>
      <c r="G48" s="505"/>
      <c r="H48" s="506"/>
      <c r="I48" s="506"/>
      <c r="J48" s="507"/>
    </row>
    <row r="49" spans="1:10" ht="21.75" customHeight="1" thickBot="1" thickTop="1">
      <c r="A49" s="490"/>
      <c r="B49" s="491"/>
      <c r="C49" s="491"/>
      <c r="D49" s="491"/>
      <c r="E49" s="491"/>
      <c r="F49" s="491"/>
      <c r="G49" s="491"/>
      <c r="H49" s="491"/>
      <c r="I49" s="491"/>
      <c r="J49" s="492"/>
    </row>
    <row r="50" spans="1:10" ht="16.5" thickBot="1" thickTop="1">
      <c r="A50" s="480" t="s">
        <v>396</v>
      </c>
      <c r="B50" s="481"/>
      <c r="C50" s="482"/>
      <c r="D50" s="482"/>
      <c r="E50" s="482"/>
      <c r="F50" s="482"/>
      <c r="G50" s="482"/>
      <c r="H50" s="482"/>
      <c r="I50" s="482"/>
      <c r="J50" s="483"/>
    </row>
    <row r="51" spans="1:10" ht="68.25" customHeight="1" thickTop="1">
      <c r="A51" s="386" t="s">
        <v>348</v>
      </c>
      <c r="B51" s="387"/>
      <c r="C51" s="387"/>
      <c r="D51" s="493"/>
      <c r="E51" s="494"/>
      <c r="F51" s="495" t="s">
        <v>349</v>
      </c>
      <c r="G51" s="496"/>
      <c r="H51" s="497"/>
      <c r="I51" s="498"/>
      <c r="J51" s="499"/>
    </row>
    <row r="52" spans="1:10" ht="15">
      <c r="A52" s="472"/>
      <c r="B52" s="473"/>
      <c r="C52" s="473"/>
      <c r="D52" s="473"/>
      <c r="E52" s="473"/>
      <c r="F52" s="473"/>
      <c r="G52" s="473"/>
      <c r="H52" s="473"/>
      <c r="I52" s="473"/>
      <c r="J52" s="474"/>
    </row>
    <row r="53" spans="1:10" ht="15.75" thickBot="1">
      <c r="A53" s="487"/>
      <c r="B53" s="488"/>
      <c r="C53" s="488"/>
      <c r="D53" s="488"/>
      <c r="E53" s="488"/>
      <c r="F53" s="488"/>
      <c r="G53" s="488"/>
      <c r="H53" s="488"/>
      <c r="I53" s="488"/>
      <c r="J53" s="489"/>
    </row>
    <row r="54" spans="1:10" ht="16.5" thickBot="1" thickTop="1">
      <c r="A54" s="480" t="s">
        <v>397</v>
      </c>
      <c r="B54" s="481"/>
      <c r="C54" s="482"/>
      <c r="D54" s="482"/>
      <c r="E54" s="482"/>
      <c r="F54" s="482"/>
      <c r="G54" s="482"/>
      <c r="H54" s="482"/>
      <c r="I54" s="482"/>
      <c r="J54" s="483"/>
    </row>
    <row r="55" spans="1:10" ht="43.5" customHeight="1" thickTop="1">
      <c r="A55" s="468" t="s">
        <v>350</v>
      </c>
      <c r="B55" s="469"/>
      <c r="C55" s="469"/>
      <c r="D55" s="469"/>
      <c r="E55" s="469"/>
      <c r="F55" s="469"/>
      <c r="G55" s="469"/>
      <c r="H55" s="470"/>
      <c r="I55" s="470"/>
      <c r="J55" s="471"/>
    </row>
    <row r="56" spans="1:10" ht="15">
      <c r="A56" s="472"/>
      <c r="B56" s="473"/>
      <c r="C56" s="473"/>
      <c r="D56" s="473"/>
      <c r="E56" s="473"/>
      <c r="F56" s="473"/>
      <c r="G56" s="473"/>
      <c r="H56" s="473"/>
      <c r="I56" s="473"/>
      <c r="J56" s="474"/>
    </row>
    <row r="57" spans="1:10" ht="54" customHeight="1">
      <c r="A57" s="468" t="s">
        <v>351</v>
      </c>
      <c r="B57" s="469"/>
      <c r="C57" s="469"/>
      <c r="D57" s="469"/>
      <c r="E57" s="469"/>
      <c r="F57" s="469"/>
      <c r="G57" s="469"/>
      <c r="H57" s="470"/>
      <c r="I57" s="470"/>
      <c r="J57" s="471"/>
    </row>
    <row r="58" spans="1:10" ht="15">
      <c r="A58" s="472"/>
      <c r="B58" s="473"/>
      <c r="C58" s="473"/>
      <c r="D58" s="473"/>
      <c r="E58" s="473"/>
      <c r="F58" s="473"/>
      <c r="G58" s="473"/>
      <c r="H58" s="473"/>
      <c r="I58" s="473"/>
      <c r="J58" s="474"/>
    </row>
    <row r="59" spans="1:10" ht="42.75" customHeight="1">
      <c r="A59" s="468" t="s">
        <v>352</v>
      </c>
      <c r="B59" s="469"/>
      <c r="C59" s="469"/>
      <c r="D59" s="469"/>
      <c r="E59" s="469"/>
      <c r="F59" s="469"/>
      <c r="G59" s="469"/>
      <c r="H59" s="470"/>
      <c r="I59" s="470"/>
      <c r="J59" s="471"/>
    </row>
    <row r="60" spans="1:10" ht="15">
      <c r="A60" s="472"/>
      <c r="B60" s="473"/>
      <c r="C60" s="473"/>
      <c r="D60" s="473"/>
      <c r="E60" s="473"/>
      <c r="F60" s="473"/>
      <c r="G60" s="473"/>
      <c r="H60" s="473"/>
      <c r="I60" s="473"/>
      <c r="J60" s="474"/>
    </row>
    <row r="61" spans="1:10" ht="48.75" customHeight="1">
      <c r="A61" s="468" t="s">
        <v>353</v>
      </c>
      <c r="B61" s="469"/>
      <c r="C61" s="469"/>
      <c r="D61" s="469"/>
      <c r="E61" s="469"/>
      <c r="F61" s="469"/>
      <c r="G61" s="469"/>
      <c r="H61" s="470"/>
      <c r="I61" s="470"/>
      <c r="J61" s="471"/>
    </row>
    <row r="62" spans="1:10" ht="30.75" customHeight="1">
      <c r="A62" s="472"/>
      <c r="B62" s="473"/>
      <c r="C62" s="473"/>
      <c r="D62" s="473"/>
      <c r="E62" s="473"/>
      <c r="F62" s="473"/>
      <c r="G62" s="473"/>
      <c r="H62" s="473"/>
      <c r="I62" s="473"/>
      <c r="J62" s="474"/>
    </row>
    <row r="63" spans="1:10" ht="32.25" customHeight="1" thickBot="1">
      <c r="A63" s="472"/>
      <c r="B63" s="473"/>
      <c r="C63" s="473"/>
      <c r="D63" s="473"/>
      <c r="E63" s="473"/>
      <c r="F63" s="473"/>
      <c r="G63" s="473"/>
      <c r="H63" s="473"/>
      <c r="I63" s="473"/>
      <c r="J63" s="474"/>
    </row>
    <row r="64" spans="1:10" ht="16.5" thickBot="1" thickTop="1">
      <c r="A64" s="480" t="s">
        <v>398</v>
      </c>
      <c r="B64" s="481"/>
      <c r="C64" s="482"/>
      <c r="D64" s="482"/>
      <c r="E64" s="482"/>
      <c r="F64" s="482"/>
      <c r="G64" s="482"/>
      <c r="H64" s="482"/>
      <c r="I64" s="482"/>
      <c r="J64" s="483"/>
    </row>
    <row r="65" spans="1:10" ht="34.5" customHeight="1" thickTop="1">
      <c r="A65" s="484"/>
      <c r="B65" s="485"/>
      <c r="C65" s="485"/>
      <c r="D65" s="485"/>
      <c r="E65" s="485"/>
      <c r="F65" s="485"/>
      <c r="G65" s="485"/>
      <c r="H65" s="485"/>
      <c r="I65" s="485"/>
      <c r="J65" s="486"/>
    </row>
    <row r="66" spans="1:10" ht="15">
      <c r="A66" s="463" t="s">
        <v>354</v>
      </c>
      <c r="B66" s="464"/>
      <c r="C66" s="464"/>
      <c r="D66" s="465"/>
      <c r="E66" s="466"/>
      <c r="F66" s="466"/>
      <c r="G66" s="466"/>
      <c r="H66" s="466"/>
      <c r="I66" s="466"/>
      <c r="J66" s="467"/>
    </row>
    <row r="67" spans="1:10" ht="15">
      <c r="A67" s="463" t="s">
        <v>355</v>
      </c>
      <c r="B67" s="464"/>
      <c r="C67" s="464"/>
      <c r="D67" s="465"/>
      <c r="E67" s="466"/>
      <c r="F67" s="466"/>
      <c r="G67" s="466"/>
      <c r="H67" s="466"/>
      <c r="I67" s="466"/>
      <c r="J67" s="467"/>
    </row>
    <row r="68" spans="1:10" ht="15.75" thickBot="1">
      <c r="A68" s="475" t="s">
        <v>356</v>
      </c>
      <c r="B68" s="476"/>
      <c r="C68" s="476"/>
      <c r="D68" s="477"/>
      <c r="E68" s="239"/>
      <c r="F68" s="240"/>
      <c r="G68" s="241" t="s">
        <v>227</v>
      </c>
      <c r="H68" s="478"/>
      <c r="I68" s="478"/>
      <c r="J68" s="479"/>
    </row>
    <row r="69" ht="15.75" thickTop="1"/>
  </sheetData>
  <sheetProtection/>
  <mergeCells count="91">
    <mergeCell ref="A8:J8"/>
    <mergeCell ref="A14:J14"/>
    <mergeCell ref="A15:J15"/>
    <mergeCell ref="A16:J16"/>
    <mergeCell ref="A17:J17"/>
    <mergeCell ref="A7:J7"/>
    <mergeCell ref="A9:J9"/>
    <mergeCell ref="A10:J10"/>
    <mergeCell ref="A11:J11"/>
    <mergeCell ref="A12:J12"/>
    <mergeCell ref="A13:J13"/>
    <mergeCell ref="A18:J18"/>
    <mergeCell ref="A19:J19"/>
    <mergeCell ref="A20:G20"/>
    <mergeCell ref="H20:J20"/>
    <mergeCell ref="A21:J21"/>
    <mergeCell ref="A22:G22"/>
    <mergeCell ref="H22:J22"/>
    <mergeCell ref="A23:J23"/>
    <mergeCell ref="A24:G24"/>
    <mergeCell ref="H24:J24"/>
    <mergeCell ref="A25:J25"/>
    <mergeCell ref="A26:G26"/>
    <mergeCell ref="H26:J26"/>
    <mergeCell ref="A27:E28"/>
    <mergeCell ref="F27:J27"/>
    <mergeCell ref="F28:J28"/>
    <mergeCell ref="A29:J29"/>
    <mergeCell ref="A30:G30"/>
    <mergeCell ref="H30:J30"/>
    <mergeCell ref="A31:J31"/>
    <mergeCell ref="A32:G32"/>
    <mergeCell ref="H32:J32"/>
    <mergeCell ref="A33:J33"/>
    <mergeCell ref="A34:G34"/>
    <mergeCell ref="H34:J34"/>
    <mergeCell ref="A35:J35"/>
    <mergeCell ref="A36:G36"/>
    <mergeCell ref="H36:J36"/>
    <mergeCell ref="A37:J37"/>
    <mergeCell ref="A38:F38"/>
    <mergeCell ref="G38:J38"/>
    <mergeCell ref="A39:J39"/>
    <mergeCell ref="A40:J40"/>
    <mergeCell ref="A42:J42"/>
    <mergeCell ref="A43:B44"/>
    <mergeCell ref="C43:D44"/>
    <mergeCell ref="E43:H44"/>
    <mergeCell ref="I43:J44"/>
    <mergeCell ref="A45:G45"/>
    <mergeCell ref="H45:J45"/>
    <mergeCell ref="A46:J46"/>
    <mergeCell ref="A47:E47"/>
    <mergeCell ref="F47:J47"/>
    <mergeCell ref="A48:G48"/>
    <mergeCell ref="H48:J48"/>
    <mergeCell ref="A49:J49"/>
    <mergeCell ref="A50:J50"/>
    <mergeCell ref="A51:C51"/>
    <mergeCell ref="D51:E51"/>
    <mergeCell ref="F51:H51"/>
    <mergeCell ref="I51:J51"/>
    <mergeCell ref="A52:J52"/>
    <mergeCell ref="A53:J53"/>
    <mergeCell ref="A54:J54"/>
    <mergeCell ref="A55:G55"/>
    <mergeCell ref="H55:J55"/>
    <mergeCell ref="A56:J56"/>
    <mergeCell ref="A57:G57"/>
    <mergeCell ref="H57:J57"/>
    <mergeCell ref="A58:J58"/>
    <mergeCell ref="A59:G59"/>
    <mergeCell ref="H59:J59"/>
    <mergeCell ref="A60:J60"/>
    <mergeCell ref="A67:D67"/>
    <mergeCell ref="E67:J67"/>
    <mergeCell ref="A68:D68"/>
    <mergeCell ref="H68:J68"/>
    <mergeCell ref="A63:J63"/>
    <mergeCell ref="A64:J64"/>
    <mergeCell ref="A65:J65"/>
    <mergeCell ref="A1:I1"/>
    <mergeCell ref="A2:I2"/>
    <mergeCell ref="A3:I3"/>
    <mergeCell ref="A4:I4"/>
    <mergeCell ref="I5:J5"/>
    <mergeCell ref="A66:D66"/>
    <mergeCell ref="E66:J66"/>
    <mergeCell ref="A61:G61"/>
    <mergeCell ref="H61:J61"/>
    <mergeCell ref="A62:J62"/>
  </mergeCells>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4"/>
  <dimension ref="A1:K47"/>
  <sheetViews>
    <sheetView zoomScalePageLayoutView="0" workbookViewId="0" topLeftCell="A1">
      <selection activeCell="N9" sqref="N9"/>
    </sheetView>
  </sheetViews>
  <sheetFormatPr defaultColWidth="8.8515625" defaultRowHeight="15"/>
  <cols>
    <col min="1" max="7" width="8.8515625" style="101" customWidth="1"/>
    <col min="8" max="8" width="14.57421875" style="101" customWidth="1"/>
    <col min="9" max="9" width="18.57421875" style="101" hidden="1" customWidth="1"/>
    <col min="10" max="10" width="9.140625" style="101" hidden="1" customWidth="1"/>
    <col min="11" max="16384" width="8.8515625" style="101" customWidth="1"/>
  </cols>
  <sheetData>
    <row r="1" spans="1:11" ht="15.75">
      <c r="A1" s="266" t="s">
        <v>313</v>
      </c>
      <c r="B1" s="266"/>
      <c r="C1" s="266"/>
      <c r="D1" s="266"/>
      <c r="E1" s="266"/>
      <c r="F1" s="266"/>
      <c r="G1" s="266"/>
      <c r="H1" s="266"/>
      <c r="I1" s="266"/>
      <c r="J1" s="266"/>
      <c r="K1" s="266"/>
    </row>
    <row r="2" spans="1:11" ht="15" customHeight="1">
      <c r="A2" s="268" t="s">
        <v>247</v>
      </c>
      <c r="B2" s="268"/>
      <c r="C2" s="268"/>
      <c r="D2" s="268"/>
      <c r="E2" s="268"/>
      <c r="F2" s="268"/>
      <c r="G2" s="268"/>
      <c r="H2" s="268"/>
      <c r="I2" s="268"/>
      <c r="J2" s="268"/>
      <c r="K2" s="268"/>
    </row>
    <row r="3" spans="1:11" ht="15.75">
      <c r="A3" s="266" t="s">
        <v>248</v>
      </c>
      <c r="B3" s="266"/>
      <c r="C3" s="266"/>
      <c r="D3" s="266"/>
      <c r="E3" s="266"/>
      <c r="F3" s="266"/>
      <c r="G3" s="266"/>
      <c r="H3" s="266"/>
      <c r="I3" s="266"/>
      <c r="J3" s="266"/>
      <c r="K3" s="266"/>
    </row>
    <row r="4" spans="1:11" ht="15.75">
      <c r="A4" s="266" t="s">
        <v>249</v>
      </c>
      <c r="B4" s="266"/>
      <c r="C4" s="266"/>
      <c r="D4" s="266"/>
      <c r="E4" s="266"/>
      <c r="F4" s="266"/>
      <c r="G4" s="266"/>
      <c r="H4" s="266"/>
      <c r="I4" s="266"/>
      <c r="J4" s="266"/>
      <c r="K4" s="266"/>
    </row>
    <row r="6" spans="6:11" ht="16.5" thickBot="1">
      <c r="F6" s="190" t="s">
        <v>0</v>
      </c>
      <c r="G6" s="190"/>
      <c r="H6" s="561">
        <f>'Instrucions and Checklist'!I6</f>
        <v>0</v>
      </c>
      <c r="I6" s="561"/>
      <c r="J6" s="561"/>
      <c r="K6" s="561"/>
    </row>
    <row r="7" spans="1:11" ht="16.5" thickBot="1">
      <c r="A7" s="557" t="s">
        <v>79</v>
      </c>
      <c r="B7" s="558"/>
      <c r="C7" s="558"/>
      <c r="D7" s="558"/>
      <c r="E7" s="558"/>
      <c r="F7" s="558"/>
      <c r="G7" s="558"/>
      <c r="H7" s="558"/>
      <c r="I7" s="558"/>
      <c r="J7" s="558"/>
      <c r="K7" s="559"/>
    </row>
    <row r="8" spans="1:11" ht="59.25" customHeight="1">
      <c r="A8" s="560" t="s">
        <v>324</v>
      </c>
      <c r="B8" s="560"/>
      <c r="C8" s="560"/>
      <c r="D8" s="560"/>
      <c r="E8" s="560"/>
      <c r="F8" s="560"/>
      <c r="G8" s="560"/>
      <c r="H8" s="560"/>
      <c r="I8" s="560"/>
      <c r="J8" s="560"/>
      <c r="K8" s="560"/>
    </row>
    <row r="9" spans="1:11" ht="54" customHeight="1">
      <c r="A9" s="253"/>
      <c r="B9" s="253"/>
      <c r="C9" s="253"/>
      <c r="D9" s="253"/>
      <c r="E9" s="253"/>
      <c r="F9" s="253"/>
      <c r="G9" s="253"/>
      <c r="H9" s="253"/>
      <c r="I9" s="253"/>
      <c r="J9" s="253"/>
      <c r="K9" s="253"/>
    </row>
    <row r="10" spans="1:11" s="226" customFormat="1" ht="15" customHeight="1" thickBot="1">
      <c r="A10" s="225"/>
      <c r="B10" s="225"/>
      <c r="C10" s="225"/>
      <c r="D10" s="225"/>
      <c r="E10" s="225"/>
      <c r="F10" s="225"/>
      <c r="G10" s="225"/>
      <c r="H10" s="225"/>
      <c r="I10" s="225"/>
      <c r="J10" s="225"/>
      <c r="K10" s="225"/>
    </row>
    <row r="11" spans="1:11" ht="15.75">
      <c r="A11" s="562" t="s">
        <v>80</v>
      </c>
      <c r="B11" s="563"/>
      <c r="C11" s="563"/>
      <c r="D11" s="563"/>
      <c r="E11" s="563"/>
      <c r="F11" s="563"/>
      <c r="G11" s="563"/>
      <c r="H11" s="563"/>
      <c r="I11" s="563"/>
      <c r="J11" s="563"/>
      <c r="K11" s="564"/>
    </row>
    <row r="12" spans="1:11" ht="16.5" thickBot="1">
      <c r="A12" s="231" t="s">
        <v>293</v>
      </c>
      <c r="B12" s="188"/>
      <c r="C12" s="188"/>
      <c r="D12" s="188"/>
      <c r="E12" s="188"/>
      <c r="F12" s="188"/>
      <c r="G12" s="188"/>
      <c r="H12" s="188"/>
      <c r="I12" s="188"/>
      <c r="J12" s="188"/>
      <c r="K12" s="189"/>
    </row>
    <row r="13" spans="1:11" ht="32.25" customHeight="1">
      <c r="A13" s="230">
        <v>1</v>
      </c>
      <c r="B13" s="560" t="s">
        <v>312</v>
      </c>
      <c r="C13" s="560"/>
      <c r="D13" s="560"/>
      <c r="E13" s="560"/>
      <c r="F13" s="560"/>
      <c r="G13" s="560"/>
      <c r="H13" s="560"/>
      <c r="I13" s="560"/>
      <c r="J13" s="560"/>
      <c r="K13" s="560"/>
    </row>
    <row r="14" spans="1:11" ht="15.75">
      <c r="A14" s="228">
        <v>2</v>
      </c>
      <c r="B14" s="553" t="s">
        <v>294</v>
      </c>
      <c r="C14" s="553"/>
      <c r="D14" s="553"/>
      <c r="E14" s="553"/>
      <c r="F14" s="553"/>
      <c r="G14" s="553"/>
      <c r="H14" s="553"/>
      <c r="I14" s="553"/>
      <c r="J14" s="553"/>
      <c r="K14" s="553"/>
    </row>
    <row r="15" spans="1:11" ht="31.5" customHeight="1">
      <c r="A15" s="228">
        <v>3</v>
      </c>
      <c r="B15" s="253" t="s">
        <v>295</v>
      </c>
      <c r="C15" s="253"/>
      <c r="D15" s="253"/>
      <c r="E15" s="253"/>
      <c r="F15" s="253"/>
      <c r="G15" s="253"/>
      <c r="H15" s="253"/>
      <c r="I15" s="253"/>
      <c r="J15" s="253"/>
      <c r="K15" s="253"/>
    </row>
    <row r="16" spans="1:11" ht="15.75">
      <c r="A16" s="229">
        <v>4</v>
      </c>
      <c r="B16" s="553" t="s">
        <v>296</v>
      </c>
      <c r="C16" s="553"/>
      <c r="D16" s="553"/>
      <c r="E16" s="553"/>
      <c r="F16" s="553"/>
      <c r="G16" s="553"/>
      <c r="H16" s="553"/>
      <c r="I16" s="553"/>
      <c r="J16" s="553"/>
      <c r="K16" s="553"/>
    </row>
    <row r="17" spans="1:11" ht="15.75">
      <c r="A17" s="229">
        <v>5</v>
      </c>
      <c r="B17" s="553" t="s">
        <v>297</v>
      </c>
      <c r="C17" s="553"/>
      <c r="D17" s="553"/>
      <c r="E17" s="553"/>
      <c r="F17" s="553"/>
      <c r="G17" s="553"/>
      <c r="H17" s="553"/>
      <c r="I17" s="553"/>
      <c r="J17" s="553"/>
      <c r="K17" s="553"/>
    </row>
    <row r="18" spans="1:11" ht="15.75">
      <c r="A18" s="229">
        <v>6</v>
      </c>
      <c r="B18" s="553" t="s">
        <v>298</v>
      </c>
      <c r="C18" s="553"/>
      <c r="D18" s="553"/>
      <c r="E18" s="553"/>
      <c r="F18" s="553"/>
      <c r="G18" s="553"/>
      <c r="H18" s="553"/>
      <c r="I18" s="553"/>
      <c r="J18" s="553"/>
      <c r="K18" s="553"/>
    </row>
    <row r="19" spans="1:11" ht="15.75">
      <c r="A19" s="229">
        <v>7</v>
      </c>
      <c r="B19" s="553" t="s">
        <v>299</v>
      </c>
      <c r="C19" s="553"/>
      <c r="D19" s="553"/>
      <c r="E19" s="553"/>
      <c r="F19" s="553"/>
      <c r="G19" s="553"/>
      <c r="H19" s="553"/>
      <c r="I19" s="553"/>
      <c r="J19" s="553"/>
      <c r="K19" s="553"/>
    </row>
    <row r="20" spans="1:11" ht="15.75">
      <c r="A20" s="229">
        <v>8</v>
      </c>
      <c r="B20" s="553" t="s">
        <v>300</v>
      </c>
      <c r="C20" s="553"/>
      <c r="D20" s="553"/>
      <c r="E20" s="553"/>
      <c r="F20" s="553"/>
      <c r="G20" s="553"/>
      <c r="H20" s="553"/>
      <c r="I20" s="553"/>
      <c r="J20" s="553"/>
      <c r="K20" s="553"/>
    </row>
    <row r="21" ht="16.5" thickBot="1"/>
    <row r="22" spans="1:11" ht="15.75">
      <c r="A22" s="554" t="s">
        <v>81</v>
      </c>
      <c r="B22" s="555"/>
      <c r="C22" s="555"/>
      <c r="D22" s="555"/>
      <c r="E22" s="555"/>
      <c r="F22" s="555"/>
      <c r="G22" s="555"/>
      <c r="H22" s="555"/>
      <c r="I22" s="555"/>
      <c r="J22" s="555"/>
      <c r="K22" s="556"/>
    </row>
    <row r="23" spans="1:11" ht="15.75">
      <c r="A23" s="232"/>
      <c r="B23" s="185"/>
      <c r="C23" s="185"/>
      <c r="D23" s="185"/>
      <c r="E23" s="185"/>
      <c r="F23" s="185"/>
      <c r="G23" s="185"/>
      <c r="H23" s="185"/>
      <c r="I23" s="185"/>
      <c r="J23" s="185"/>
      <c r="K23" s="186"/>
    </row>
    <row r="24" spans="1:11" ht="33" customHeight="1">
      <c r="A24" s="227">
        <v>1</v>
      </c>
      <c r="B24" s="253" t="s">
        <v>319</v>
      </c>
      <c r="C24" s="253"/>
      <c r="D24" s="253"/>
      <c r="E24" s="253"/>
      <c r="F24" s="253"/>
      <c r="G24" s="253"/>
      <c r="H24" s="253"/>
      <c r="I24" s="253"/>
      <c r="J24" s="253"/>
      <c r="K24" s="253"/>
    </row>
    <row r="25" spans="1:11" ht="36" customHeight="1">
      <c r="A25" s="229">
        <v>2</v>
      </c>
      <c r="B25" s="253" t="s">
        <v>320</v>
      </c>
      <c r="C25" s="253"/>
      <c r="D25" s="253"/>
      <c r="E25" s="253"/>
      <c r="F25" s="253"/>
      <c r="G25" s="253"/>
      <c r="H25" s="253"/>
      <c r="I25" s="253"/>
      <c r="J25" s="253"/>
      <c r="K25" s="253"/>
    </row>
    <row r="26" spans="1:11" ht="31.5" customHeight="1">
      <c r="A26" s="227">
        <v>3</v>
      </c>
      <c r="B26" s="253" t="s">
        <v>311</v>
      </c>
      <c r="C26" s="253"/>
      <c r="D26" s="253"/>
      <c r="E26" s="253"/>
      <c r="F26" s="253"/>
      <c r="G26" s="253"/>
      <c r="H26" s="253"/>
      <c r="I26" s="253"/>
      <c r="J26" s="253"/>
      <c r="K26" s="253"/>
    </row>
    <row r="27" spans="1:11" ht="36" customHeight="1">
      <c r="A27" s="229">
        <v>4</v>
      </c>
      <c r="B27" s="253" t="s">
        <v>322</v>
      </c>
      <c r="C27" s="253"/>
      <c r="D27" s="253"/>
      <c r="E27" s="253"/>
      <c r="F27" s="253"/>
      <c r="G27" s="253"/>
      <c r="H27" s="253"/>
      <c r="I27" s="253"/>
      <c r="J27" s="253"/>
      <c r="K27" s="253"/>
    </row>
    <row r="28" spans="1:11" ht="39.75" customHeight="1">
      <c r="A28" s="227">
        <v>5</v>
      </c>
      <c r="B28" s="253" t="s">
        <v>321</v>
      </c>
      <c r="C28" s="253"/>
      <c r="D28" s="253"/>
      <c r="E28" s="253"/>
      <c r="F28" s="253"/>
      <c r="G28" s="253"/>
      <c r="H28" s="253"/>
      <c r="I28" s="253"/>
      <c r="J28" s="253"/>
      <c r="K28" s="253"/>
    </row>
    <row r="29" spans="1:11" ht="35.25" customHeight="1">
      <c r="A29" s="227">
        <v>6</v>
      </c>
      <c r="B29" s="253" t="s">
        <v>323</v>
      </c>
      <c r="C29" s="253"/>
      <c r="D29" s="253"/>
      <c r="E29" s="253"/>
      <c r="F29" s="253"/>
      <c r="G29" s="253"/>
      <c r="H29" s="253"/>
      <c r="I29" s="253"/>
      <c r="J29" s="253"/>
      <c r="K29" s="253"/>
    </row>
    <row r="30" spans="1:11" ht="15.75">
      <c r="A30" s="229">
        <v>7</v>
      </c>
      <c r="B30" s="553" t="s">
        <v>318</v>
      </c>
      <c r="C30" s="553"/>
      <c r="D30" s="553"/>
      <c r="E30" s="553"/>
      <c r="F30" s="553"/>
      <c r="G30" s="553"/>
      <c r="H30" s="553"/>
      <c r="I30" s="553"/>
      <c r="J30" s="553"/>
      <c r="K30" s="553"/>
    </row>
    <row r="31" spans="1:11" ht="15.75">
      <c r="A31" s="229">
        <v>8</v>
      </c>
      <c r="B31" s="553" t="s">
        <v>301</v>
      </c>
      <c r="C31" s="553"/>
      <c r="D31" s="553"/>
      <c r="E31" s="553"/>
      <c r="F31" s="553"/>
      <c r="G31" s="553"/>
      <c r="H31" s="553"/>
      <c r="I31" s="553"/>
      <c r="J31" s="553"/>
      <c r="K31" s="553"/>
    </row>
    <row r="32" ht="16.5" thickBot="1"/>
    <row r="33" spans="1:11" ht="15.75">
      <c r="A33" s="554" t="s">
        <v>82</v>
      </c>
      <c r="B33" s="555"/>
      <c r="C33" s="555"/>
      <c r="D33" s="555"/>
      <c r="E33" s="555"/>
      <c r="F33" s="555"/>
      <c r="G33" s="555"/>
      <c r="H33" s="555"/>
      <c r="I33" s="555"/>
      <c r="J33" s="555"/>
      <c r="K33" s="556"/>
    </row>
    <row r="34" spans="1:11" ht="15.75">
      <c r="A34" s="232"/>
      <c r="B34" s="185"/>
      <c r="C34" s="185"/>
      <c r="D34" s="185"/>
      <c r="E34" s="185"/>
      <c r="F34" s="185"/>
      <c r="G34" s="185"/>
      <c r="H34" s="185"/>
      <c r="I34" s="185"/>
      <c r="J34" s="185"/>
      <c r="K34" s="186"/>
    </row>
    <row r="35" spans="1:11" ht="34.5" customHeight="1">
      <c r="A35" s="227">
        <v>1</v>
      </c>
      <c r="B35" s="253" t="s">
        <v>325</v>
      </c>
      <c r="C35" s="253"/>
      <c r="D35" s="253"/>
      <c r="E35" s="253"/>
      <c r="F35" s="253"/>
      <c r="G35" s="253"/>
      <c r="H35" s="253"/>
      <c r="I35" s="253"/>
      <c r="J35" s="253"/>
      <c r="K35" s="253"/>
    </row>
    <row r="36" spans="1:11" ht="15.75">
      <c r="A36" s="229">
        <v>2</v>
      </c>
      <c r="B36" s="553" t="s">
        <v>326</v>
      </c>
      <c r="C36" s="553"/>
      <c r="D36" s="553"/>
      <c r="E36" s="553"/>
      <c r="F36" s="553"/>
      <c r="G36" s="553"/>
      <c r="H36" s="553"/>
      <c r="I36" s="553"/>
      <c r="J36" s="553"/>
      <c r="K36" s="553"/>
    </row>
    <row r="37" spans="1:11" ht="15.75">
      <c r="A37" s="229">
        <v>3</v>
      </c>
      <c r="B37" s="553" t="s">
        <v>302</v>
      </c>
      <c r="C37" s="553"/>
      <c r="D37" s="553"/>
      <c r="E37" s="553"/>
      <c r="F37" s="553"/>
      <c r="G37" s="553"/>
      <c r="H37" s="553"/>
      <c r="I37" s="553"/>
      <c r="J37" s="553"/>
      <c r="K37" s="553"/>
    </row>
    <row r="38" spans="1:11" ht="15.75">
      <c r="A38" s="229">
        <v>4</v>
      </c>
      <c r="B38" s="553" t="s">
        <v>303</v>
      </c>
      <c r="C38" s="553"/>
      <c r="D38" s="553"/>
      <c r="E38" s="553"/>
      <c r="F38" s="553"/>
      <c r="G38" s="553"/>
      <c r="H38" s="553"/>
      <c r="I38" s="553"/>
      <c r="J38" s="553"/>
      <c r="K38" s="553"/>
    </row>
    <row r="39" spans="1:11" ht="15.75">
      <c r="A39" s="229">
        <v>5</v>
      </c>
      <c r="B39" s="553" t="s">
        <v>304</v>
      </c>
      <c r="C39" s="553"/>
      <c r="D39" s="553"/>
      <c r="E39" s="553"/>
      <c r="F39" s="553"/>
      <c r="G39" s="553"/>
      <c r="H39" s="553"/>
      <c r="I39" s="553"/>
      <c r="J39" s="553"/>
      <c r="K39" s="553"/>
    </row>
    <row r="40" spans="1:11" ht="15.75">
      <c r="A40" s="229">
        <v>6</v>
      </c>
      <c r="B40" s="553" t="s">
        <v>305</v>
      </c>
      <c r="C40" s="553"/>
      <c r="D40" s="553"/>
      <c r="E40" s="553"/>
      <c r="F40" s="553"/>
      <c r="G40" s="553"/>
      <c r="H40" s="553"/>
      <c r="I40" s="553"/>
      <c r="J40" s="553"/>
      <c r="K40" s="553"/>
    </row>
    <row r="41" spans="1:11" ht="15.75">
      <c r="A41" s="229">
        <v>7</v>
      </c>
      <c r="B41" s="553" t="s">
        <v>306</v>
      </c>
      <c r="C41" s="553"/>
      <c r="D41" s="553"/>
      <c r="E41" s="553"/>
      <c r="F41" s="553"/>
      <c r="G41" s="553"/>
      <c r="H41" s="553"/>
      <c r="I41" s="553"/>
      <c r="J41" s="553"/>
      <c r="K41" s="553"/>
    </row>
    <row r="42" spans="1:11" ht="15.75">
      <c r="A42" s="229">
        <v>8</v>
      </c>
      <c r="B42" s="553" t="s">
        <v>301</v>
      </c>
      <c r="C42" s="553"/>
      <c r="D42" s="553"/>
      <c r="E42" s="553"/>
      <c r="F42" s="553"/>
      <c r="G42" s="553"/>
      <c r="H42" s="553"/>
      <c r="I42" s="553"/>
      <c r="J42" s="553"/>
      <c r="K42" s="553"/>
    </row>
    <row r="43" spans="1:11" ht="15.75">
      <c r="A43" s="229">
        <v>9</v>
      </c>
      <c r="B43" s="553" t="s">
        <v>307</v>
      </c>
      <c r="C43" s="553"/>
      <c r="D43" s="553"/>
      <c r="E43" s="553"/>
      <c r="F43" s="553"/>
      <c r="G43" s="553"/>
      <c r="H43" s="553"/>
      <c r="I43" s="553"/>
      <c r="J43" s="553"/>
      <c r="K43" s="553"/>
    </row>
    <row r="44" spans="1:11" ht="15.75">
      <c r="A44" s="229">
        <v>10</v>
      </c>
      <c r="B44" s="553" t="s">
        <v>308</v>
      </c>
      <c r="C44" s="553"/>
      <c r="D44" s="553"/>
      <c r="E44" s="553"/>
      <c r="F44" s="553"/>
      <c r="G44" s="553"/>
      <c r="H44" s="553"/>
      <c r="I44" s="553"/>
      <c r="J44" s="553"/>
      <c r="K44" s="553"/>
    </row>
    <row r="45" spans="1:11" ht="15.75">
      <c r="A45" s="229">
        <v>11</v>
      </c>
      <c r="B45" s="553" t="s">
        <v>299</v>
      </c>
      <c r="C45" s="553"/>
      <c r="D45" s="553"/>
      <c r="E45" s="553"/>
      <c r="F45" s="553"/>
      <c r="G45" s="553"/>
      <c r="H45" s="553"/>
      <c r="I45" s="553"/>
      <c r="J45" s="553"/>
      <c r="K45" s="553"/>
    </row>
    <row r="46" spans="1:11" ht="15.75">
      <c r="A46" s="229">
        <v>12</v>
      </c>
      <c r="B46" s="553" t="s">
        <v>309</v>
      </c>
      <c r="C46" s="553"/>
      <c r="D46" s="553"/>
      <c r="E46" s="553"/>
      <c r="F46" s="553"/>
      <c r="G46" s="553"/>
      <c r="H46" s="553"/>
      <c r="I46" s="553"/>
      <c r="J46" s="553"/>
      <c r="K46" s="553"/>
    </row>
    <row r="47" spans="1:11" ht="15.75">
      <c r="A47" s="229">
        <v>13</v>
      </c>
      <c r="B47" s="553" t="s">
        <v>310</v>
      </c>
      <c r="C47" s="553"/>
      <c r="D47" s="553"/>
      <c r="E47" s="553"/>
      <c r="F47" s="553"/>
      <c r="G47" s="553"/>
      <c r="H47" s="553"/>
      <c r="I47" s="553"/>
      <c r="J47" s="553"/>
      <c r="K47" s="553"/>
    </row>
  </sheetData>
  <sheetProtection/>
  <mergeCells count="39">
    <mergeCell ref="A7:K7"/>
    <mergeCell ref="A8:K9"/>
    <mergeCell ref="B13:K13"/>
    <mergeCell ref="A1:K1"/>
    <mergeCell ref="A2:K2"/>
    <mergeCell ref="A3:K3"/>
    <mergeCell ref="A4:K4"/>
    <mergeCell ref="H6:K6"/>
    <mergeCell ref="A11:K11"/>
    <mergeCell ref="B14:K14"/>
    <mergeCell ref="B16:K16"/>
    <mergeCell ref="B17:K17"/>
    <mergeCell ref="B18:K18"/>
    <mergeCell ref="B19:K19"/>
    <mergeCell ref="B20:K20"/>
    <mergeCell ref="B15:K15"/>
    <mergeCell ref="A22:K22"/>
    <mergeCell ref="B24:K24"/>
    <mergeCell ref="B26:K26"/>
    <mergeCell ref="B27:K27"/>
    <mergeCell ref="B28:K28"/>
    <mergeCell ref="B36:K36"/>
    <mergeCell ref="B42:K42"/>
    <mergeCell ref="B29:K29"/>
    <mergeCell ref="B30:K30"/>
    <mergeCell ref="B31:K31"/>
    <mergeCell ref="B25:K25"/>
    <mergeCell ref="A33:K33"/>
    <mergeCell ref="B35:K35"/>
    <mergeCell ref="B43:K43"/>
    <mergeCell ref="B44:K44"/>
    <mergeCell ref="B45:K45"/>
    <mergeCell ref="B46:K46"/>
    <mergeCell ref="B47:K47"/>
    <mergeCell ref="B37:K37"/>
    <mergeCell ref="B38:K38"/>
    <mergeCell ref="B39:K39"/>
    <mergeCell ref="B40:K40"/>
    <mergeCell ref="B41:K41"/>
  </mergeCells>
  <printOptions/>
  <pageMargins left="0.7" right="0.7" top="0.75" bottom="0.75" header="0.3" footer="0.3"/>
  <pageSetup horizontalDpi="600" verticalDpi="600" orientation="portrait" r:id="rId1"/>
  <headerFooter>
    <oddHeader>&amp;CALAMEDA COUNTY HCD</oddHeader>
    <oddFooter>&amp;LALAMEDA COUNTY ANNUAL COMPLIANCE REPORT</oddFooter>
  </headerFooter>
</worksheet>
</file>

<file path=xl/worksheets/sheet6.xml><?xml version="1.0" encoding="utf-8"?>
<worksheet xmlns="http://schemas.openxmlformats.org/spreadsheetml/2006/main" xmlns:r="http://schemas.openxmlformats.org/officeDocument/2006/relationships">
  <sheetPr codeName="Sheet5"/>
  <dimension ref="A1:AN157"/>
  <sheetViews>
    <sheetView zoomScalePageLayoutView="0" workbookViewId="0" topLeftCell="A16">
      <selection activeCell="E49" sqref="E49"/>
    </sheetView>
  </sheetViews>
  <sheetFormatPr defaultColWidth="9.140625" defaultRowHeight="15"/>
  <cols>
    <col min="1" max="1" width="15.7109375" style="2" customWidth="1"/>
    <col min="2" max="3" width="13.00390625" style="0" customWidth="1"/>
    <col min="4" max="6" width="15.8515625" style="0" customWidth="1"/>
    <col min="7" max="7" width="20.00390625" style="10" customWidth="1"/>
    <col min="8" max="8" width="14.57421875" style="0" customWidth="1"/>
    <col min="9" max="9" width="8.00390625" style="0" bestFit="1" customWidth="1"/>
    <col min="10" max="12" width="13.00390625" style="0" customWidth="1"/>
    <col min="17" max="17" width="0" style="0" hidden="1" customWidth="1"/>
  </cols>
  <sheetData>
    <row r="1" spans="1:11" ht="15.75">
      <c r="A1" s="266" t="s">
        <v>313</v>
      </c>
      <c r="B1" s="266"/>
      <c r="C1" s="266"/>
      <c r="D1" s="266"/>
      <c r="E1" s="266"/>
      <c r="F1" s="266"/>
      <c r="G1" s="266"/>
      <c r="H1" s="266"/>
      <c r="I1" s="266"/>
      <c r="J1" s="266"/>
      <c r="K1" s="266"/>
    </row>
    <row r="2" spans="1:11" ht="15.75">
      <c r="A2" s="268" t="s">
        <v>247</v>
      </c>
      <c r="B2" s="268"/>
      <c r="C2" s="268"/>
      <c r="D2" s="268"/>
      <c r="E2" s="268"/>
      <c r="F2" s="268"/>
      <c r="G2" s="268"/>
      <c r="H2" s="268"/>
      <c r="I2" s="268"/>
      <c r="J2" s="268"/>
      <c r="K2" s="268"/>
    </row>
    <row r="3" spans="1:11" ht="15.75">
      <c r="A3" s="266" t="s">
        <v>248</v>
      </c>
      <c r="B3" s="266"/>
      <c r="C3" s="266"/>
      <c r="D3" s="266"/>
      <c r="E3" s="266"/>
      <c r="F3" s="266"/>
      <c r="G3" s="266"/>
      <c r="H3" s="266"/>
      <c r="I3" s="266"/>
      <c r="J3" s="266"/>
      <c r="K3" s="266"/>
    </row>
    <row r="4" spans="1:11" ht="15.75">
      <c r="A4" s="266" t="s">
        <v>249</v>
      </c>
      <c r="B4" s="266"/>
      <c r="C4" s="266"/>
      <c r="D4" s="266"/>
      <c r="E4" s="266"/>
      <c r="F4" s="266"/>
      <c r="G4" s="266"/>
      <c r="H4" s="266"/>
      <c r="I4" s="266"/>
      <c r="J4" s="266"/>
      <c r="K4" s="266"/>
    </row>
    <row r="6" spans="1:12" ht="15.75" thickBot="1">
      <c r="A6" s="3"/>
      <c r="I6" s="10"/>
      <c r="K6" s="34" t="s">
        <v>0</v>
      </c>
      <c r="L6" s="23">
        <f>'Instrucions and Checklist'!I6</f>
        <v>0</v>
      </c>
    </row>
    <row r="7" ht="15">
      <c r="A7" s="3" t="s">
        <v>123</v>
      </c>
    </row>
    <row r="8" ht="15">
      <c r="A8" s="4"/>
    </row>
    <row r="9" ht="15">
      <c r="A9" s="5"/>
    </row>
    <row r="10" spans="1:12" ht="15">
      <c r="A10" s="6"/>
      <c r="B10" s="7" t="s">
        <v>68</v>
      </c>
      <c r="C10" s="568"/>
      <c r="D10" s="568"/>
      <c r="E10" s="568"/>
      <c r="F10" s="568"/>
      <c r="G10" s="568"/>
      <c r="H10" s="568"/>
      <c r="I10" s="568"/>
      <c r="J10" s="568"/>
      <c r="K10" s="568"/>
      <c r="L10" s="568"/>
    </row>
    <row r="11" spans="1:12" ht="15">
      <c r="A11" s="6"/>
      <c r="B11" s="7" t="s">
        <v>29</v>
      </c>
      <c r="C11" s="568"/>
      <c r="D11" s="568"/>
      <c r="E11" s="568"/>
      <c r="F11" s="568"/>
      <c r="G11" s="568"/>
      <c r="H11" s="568"/>
      <c r="I11" s="568"/>
      <c r="J11" s="568"/>
      <c r="K11" s="568"/>
      <c r="L11" s="568"/>
    </row>
    <row r="12" spans="1:12" ht="15" customHeight="1">
      <c r="A12" s="6"/>
      <c r="B12" s="7" t="s">
        <v>30</v>
      </c>
      <c r="C12" s="191"/>
      <c r="D12" s="569"/>
      <c r="E12" s="569"/>
      <c r="F12" s="569"/>
      <c r="G12" s="569"/>
      <c r="H12" s="569"/>
      <c r="I12" s="569"/>
      <c r="J12" s="569"/>
      <c r="K12" s="569"/>
      <c r="L12" s="569"/>
    </row>
    <row r="13" spans="1:12" ht="15">
      <c r="A13" s="8"/>
      <c r="B13" s="9"/>
      <c r="C13" s="9"/>
      <c r="D13" s="9"/>
      <c r="E13" s="9"/>
      <c r="F13" s="9"/>
      <c r="G13" s="29"/>
      <c r="H13" s="9"/>
      <c r="I13" s="9"/>
      <c r="J13" s="9"/>
      <c r="K13" s="9"/>
      <c r="L13" s="9"/>
    </row>
    <row r="14" spans="1:13" ht="15">
      <c r="A14" s="25"/>
      <c r="B14" s="26"/>
      <c r="C14" s="26"/>
      <c r="D14" s="26"/>
      <c r="E14" s="26"/>
      <c r="F14" s="26"/>
      <c r="G14" s="30"/>
      <c r="H14" s="26"/>
      <c r="I14" s="26"/>
      <c r="J14" s="26"/>
      <c r="K14" s="26"/>
      <c r="L14" s="26"/>
      <c r="M14" s="32"/>
    </row>
    <row r="15" spans="1:12" ht="15.75" customHeight="1">
      <c r="A15" s="565" t="s">
        <v>31</v>
      </c>
      <c r="B15" s="566"/>
      <c r="C15" s="566"/>
      <c r="D15" s="566"/>
      <c r="E15" s="566"/>
      <c r="F15" s="566"/>
      <c r="G15" s="566"/>
      <c r="H15" s="566"/>
      <c r="I15" s="566"/>
      <c r="J15" s="566"/>
      <c r="K15" s="566"/>
      <c r="L15" s="567"/>
    </row>
    <row r="16" spans="1:12" ht="15">
      <c r="A16" s="194" t="s">
        <v>34</v>
      </c>
      <c r="B16" s="194" t="s">
        <v>35</v>
      </c>
      <c r="C16" s="194" t="s">
        <v>36</v>
      </c>
      <c r="D16" s="194" t="s">
        <v>37</v>
      </c>
      <c r="E16" s="194" t="s">
        <v>38</v>
      </c>
      <c r="F16" s="194" t="s">
        <v>39</v>
      </c>
      <c r="G16" s="195" t="s">
        <v>40</v>
      </c>
      <c r="H16" s="194" t="s">
        <v>41</v>
      </c>
      <c r="I16" s="194" t="s">
        <v>42</v>
      </c>
      <c r="J16" s="194" t="s">
        <v>43</v>
      </c>
      <c r="K16" s="194" t="s">
        <v>44</v>
      </c>
      <c r="L16" s="194" t="s">
        <v>83</v>
      </c>
    </row>
    <row r="17" spans="1:12" ht="40.5">
      <c r="A17" s="22" t="s">
        <v>45</v>
      </c>
      <c r="B17" s="22" t="s">
        <v>46</v>
      </c>
      <c r="C17" s="18" t="s">
        <v>132</v>
      </c>
      <c r="D17" s="18" t="s">
        <v>71</v>
      </c>
      <c r="E17" s="18" t="s">
        <v>72</v>
      </c>
      <c r="F17" s="18" t="s">
        <v>126</v>
      </c>
      <c r="G17" s="31" t="s">
        <v>317</v>
      </c>
      <c r="H17" s="18" t="s">
        <v>131</v>
      </c>
      <c r="I17" s="18" t="s">
        <v>73</v>
      </c>
      <c r="J17" s="18" t="s">
        <v>74</v>
      </c>
      <c r="K17" s="18" t="s">
        <v>47</v>
      </c>
      <c r="L17" s="18" t="s">
        <v>67</v>
      </c>
    </row>
    <row r="18" spans="1:12" ht="15">
      <c r="A18" s="192"/>
      <c r="B18" s="193"/>
      <c r="C18" s="193"/>
      <c r="D18" s="192"/>
      <c r="E18" s="192"/>
      <c r="F18" s="192"/>
      <c r="G18" s="192"/>
      <c r="H18" s="192"/>
      <c r="I18" s="192"/>
      <c r="J18" s="192"/>
      <c r="K18" s="22"/>
      <c r="L18" s="22"/>
    </row>
    <row r="19" spans="1:12" ht="15">
      <c r="A19" s="192"/>
      <c r="B19" s="193"/>
      <c r="C19" s="193"/>
      <c r="D19" s="192"/>
      <c r="E19" s="192"/>
      <c r="F19" s="192"/>
      <c r="G19" s="192"/>
      <c r="H19" s="192"/>
      <c r="I19" s="192"/>
      <c r="J19" s="192"/>
      <c r="K19" s="22"/>
      <c r="L19" s="22"/>
    </row>
    <row r="20" spans="1:12" ht="15">
      <c r="A20" s="192"/>
      <c r="B20" s="193"/>
      <c r="C20" s="193"/>
      <c r="D20" s="192"/>
      <c r="E20" s="192"/>
      <c r="F20" s="192"/>
      <c r="G20" s="192"/>
      <c r="H20" s="192"/>
      <c r="I20" s="192"/>
      <c r="J20" s="192"/>
      <c r="K20" s="22"/>
      <c r="L20" s="22"/>
    </row>
    <row r="21" spans="1:12" ht="15">
      <c r="A21" s="192"/>
      <c r="B21" s="193"/>
      <c r="C21" s="193"/>
      <c r="D21" s="192"/>
      <c r="E21" s="192"/>
      <c r="F21" s="192"/>
      <c r="G21" s="192"/>
      <c r="H21" s="192"/>
      <c r="I21" s="192"/>
      <c r="J21" s="192"/>
      <c r="K21" s="22"/>
      <c r="L21" s="22"/>
    </row>
    <row r="22" spans="1:12" ht="15">
      <c r="A22" s="192"/>
      <c r="B22" s="193"/>
      <c r="C22" s="193"/>
      <c r="D22" s="192"/>
      <c r="E22" s="192"/>
      <c r="F22" s="192"/>
      <c r="G22" s="192"/>
      <c r="H22" s="192"/>
      <c r="I22" s="192"/>
      <c r="J22" s="192"/>
      <c r="K22" s="22"/>
      <c r="L22" s="22"/>
    </row>
    <row r="23" spans="1:12" ht="15">
      <c r="A23" s="192"/>
      <c r="B23" s="193"/>
      <c r="C23" s="193"/>
      <c r="D23" s="192"/>
      <c r="E23" s="192"/>
      <c r="F23" s="192"/>
      <c r="G23" s="192"/>
      <c r="H23" s="192"/>
      <c r="I23" s="192"/>
      <c r="J23" s="192"/>
      <c r="K23" s="22"/>
      <c r="L23" s="22"/>
    </row>
    <row r="24" spans="1:12" ht="15">
      <c r="A24" s="192"/>
      <c r="B24" s="193"/>
      <c r="C24" s="193"/>
      <c r="D24" s="192"/>
      <c r="E24" s="192"/>
      <c r="F24" s="192"/>
      <c r="G24" s="192"/>
      <c r="H24" s="192"/>
      <c r="I24" s="192"/>
      <c r="J24" s="192"/>
      <c r="K24" s="22"/>
      <c r="L24" s="22"/>
    </row>
    <row r="25" spans="1:12" ht="15">
      <c r="A25" s="192"/>
      <c r="B25" s="193"/>
      <c r="C25" s="193"/>
      <c r="D25" s="192"/>
      <c r="E25" s="192"/>
      <c r="F25" s="192"/>
      <c r="G25" s="192"/>
      <c r="H25" s="192"/>
      <c r="I25" s="192"/>
      <c r="J25" s="192"/>
      <c r="K25" s="22"/>
      <c r="L25" s="22"/>
    </row>
    <row r="26" spans="1:12" ht="15">
      <c r="A26" s="192"/>
      <c r="B26" s="193"/>
      <c r="C26" s="193"/>
      <c r="D26" s="192"/>
      <c r="E26" s="192"/>
      <c r="F26" s="192"/>
      <c r="G26" s="192"/>
      <c r="H26" s="192"/>
      <c r="I26" s="192"/>
      <c r="J26" s="192"/>
      <c r="K26" s="22"/>
      <c r="L26" s="22"/>
    </row>
    <row r="27" spans="1:12" ht="15">
      <c r="A27" s="192"/>
      <c r="B27" s="193"/>
      <c r="C27" s="193"/>
      <c r="D27" s="192"/>
      <c r="E27" s="192"/>
      <c r="F27" s="192"/>
      <c r="G27" s="192"/>
      <c r="H27" s="192"/>
      <c r="I27" s="192"/>
      <c r="J27" s="192"/>
      <c r="K27" s="22"/>
      <c r="L27" s="22"/>
    </row>
    <row r="28" spans="1:12" ht="15">
      <c r="A28" s="192"/>
      <c r="B28" s="193"/>
      <c r="C28" s="193"/>
      <c r="D28" s="192"/>
      <c r="E28" s="192"/>
      <c r="F28" s="192"/>
      <c r="G28" s="192"/>
      <c r="H28" s="192"/>
      <c r="I28" s="192"/>
      <c r="J28" s="192"/>
      <c r="K28" s="22"/>
      <c r="L28" s="22"/>
    </row>
    <row r="29" spans="1:12" ht="15">
      <c r="A29" s="192"/>
      <c r="B29" s="193"/>
      <c r="C29" s="193"/>
      <c r="D29" s="192"/>
      <c r="E29" s="192"/>
      <c r="F29" s="192"/>
      <c r="G29" s="192"/>
      <c r="H29" s="192"/>
      <c r="I29" s="192"/>
      <c r="J29" s="192"/>
      <c r="K29" s="22"/>
      <c r="L29" s="22"/>
    </row>
    <row r="30" spans="1:12" ht="15">
      <c r="A30" s="192"/>
      <c r="B30" s="193"/>
      <c r="C30" s="193"/>
      <c r="D30" s="192"/>
      <c r="E30" s="192"/>
      <c r="F30" s="192"/>
      <c r="G30" s="192"/>
      <c r="H30" s="192"/>
      <c r="I30" s="192"/>
      <c r="J30" s="192"/>
      <c r="K30" s="22"/>
      <c r="L30" s="22"/>
    </row>
    <row r="31" spans="1:12" ht="15">
      <c r="A31" s="192"/>
      <c r="B31" s="193"/>
      <c r="C31" s="193"/>
      <c r="D31" s="192"/>
      <c r="E31" s="192"/>
      <c r="F31" s="192"/>
      <c r="G31" s="192"/>
      <c r="H31" s="192"/>
      <c r="I31" s="192"/>
      <c r="J31" s="192"/>
      <c r="K31" s="22"/>
      <c r="L31" s="22"/>
    </row>
    <row r="32" spans="1:12" ht="15">
      <c r="A32" s="192"/>
      <c r="B32" s="193"/>
      <c r="C32" s="193"/>
      <c r="D32" s="192"/>
      <c r="E32" s="192"/>
      <c r="F32" s="192"/>
      <c r="G32" s="192"/>
      <c r="H32" s="192"/>
      <c r="I32" s="192"/>
      <c r="J32" s="192"/>
      <c r="K32" s="22"/>
      <c r="L32" s="22"/>
    </row>
    <row r="33" spans="1:12" ht="15">
      <c r="A33" s="192"/>
      <c r="B33" s="193"/>
      <c r="C33" s="193"/>
      <c r="D33" s="192"/>
      <c r="E33" s="192"/>
      <c r="F33" s="192"/>
      <c r="G33" s="192"/>
      <c r="H33" s="192"/>
      <c r="I33" s="192"/>
      <c r="J33" s="192"/>
      <c r="K33" s="22"/>
      <c r="L33" s="22"/>
    </row>
    <row r="34" spans="1:12" ht="15">
      <c r="A34" s="192"/>
      <c r="B34" s="193"/>
      <c r="C34" s="193"/>
      <c r="D34" s="192"/>
      <c r="E34" s="192"/>
      <c r="F34" s="192"/>
      <c r="G34" s="192"/>
      <c r="H34" s="192"/>
      <c r="I34" s="192"/>
      <c r="J34" s="192"/>
      <c r="K34" s="22"/>
      <c r="L34" s="22"/>
    </row>
    <row r="35" spans="1:12" ht="15">
      <c r="A35" s="192"/>
      <c r="B35" s="193"/>
      <c r="C35" s="193"/>
      <c r="D35" s="192"/>
      <c r="E35" s="192"/>
      <c r="F35" s="192"/>
      <c r="G35" s="192"/>
      <c r="H35" s="192"/>
      <c r="I35" s="192"/>
      <c r="J35" s="192"/>
      <c r="K35" s="22"/>
      <c r="L35" s="22"/>
    </row>
    <row r="36" spans="1:12" ht="15">
      <c r="A36" s="192"/>
      <c r="B36" s="193"/>
      <c r="C36" s="193"/>
      <c r="D36" s="192"/>
      <c r="E36" s="192"/>
      <c r="F36" s="192"/>
      <c r="G36" s="192"/>
      <c r="H36" s="192"/>
      <c r="I36" s="192"/>
      <c r="J36" s="192"/>
      <c r="K36" s="22"/>
      <c r="L36" s="22"/>
    </row>
    <row r="37" spans="1:12" ht="15">
      <c r="A37" s="192"/>
      <c r="B37" s="193"/>
      <c r="C37" s="193"/>
      <c r="D37" s="192"/>
      <c r="E37" s="192"/>
      <c r="F37" s="192"/>
      <c r="G37" s="192"/>
      <c r="H37" s="192"/>
      <c r="I37" s="192"/>
      <c r="J37" s="192"/>
      <c r="K37" s="22"/>
      <c r="L37" s="22"/>
    </row>
    <row r="38" spans="1:12" ht="15">
      <c r="A38" s="192"/>
      <c r="B38" s="193"/>
      <c r="C38" s="193"/>
      <c r="D38" s="192"/>
      <c r="E38" s="192"/>
      <c r="F38" s="192"/>
      <c r="G38" s="192"/>
      <c r="H38" s="192"/>
      <c r="I38" s="192"/>
      <c r="J38" s="192"/>
      <c r="K38" s="22"/>
      <c r="L38" s="22"/>
    </row>
    <row r="39" spans="1:12" ht="15">
      <c r="A39" s="192"/>
      <c r="B39" s="193"/>
      <c r="C39" s="193"/>
      <c r="D39" s="192"/>
      <c r="E39" s="192"/>
      <c r="F39" s="192"/>
      <c r="G39" s="192"/>
      <c r="H39" s="192"/>
      <c r="I39" s="192"/>
      <c r="J39" s="192"/>
      <c r="K39" s="22"/>
      <c r="L39" s="22"/>
    </row>
    <row r="40" spans="1:12" ht="15">
      <c r="A40" s="192"/>
      <c r="B40" s="193"/>
      <c r="C40" s="193"/>
      <c r="D40" s="192"/>
      <c r="E40" s="192"/>
      <c r="F40" s="192"/>
      <c r="G40" s="192"/>
      <c r="H40" s="192"/>
      <c r="I40" s="192"/>
      <c r="J40" s="192"/>
      <c r="K40" s="22"/>
      <c r="L40" s="22"/>
    </row>
    <row r="41" spans="1:12" ht="15">
      <c r="A41" s="192"/>
      <c r="B41" s="193"/>
      <c r="C41" s="193"/>
      <c r="D41" s="192"/>
      <c r="E41" s="192"/>
      <c r="F41" s="192"/>
      <c r="G41" s="192"/>
      <c r="H41" s="192"/>
      <c r="I41" s="192"/>
      <c r="J41" s="192"/>
      <c r="K41" s="22"/>
      <c r="L41" s="22"/>
    </row>
    <row r="42" spans="1:12" ht="15">
      <c r="A42" s="192"/>
      <c r="B42" s="193"/>
      <c r="C42" s="193"/>
      <c r="D42" s="192"/>
      <c r="E42" s="192"/>
      <c r="F42" s="192"/>
      <c r="G42" s="192"/>
      <c r="H42" s="192"/>
      <c r="I42" s="192"/>
      <c r="J42" s="192"/>
      <c r="K42" s="22"/>
      <c r="L42" s="22"/>
    </row>
    <row r="43" spans="1:12" ht="15">
      <c r="A43" s="192"/>
      <c r="B43" s="193"/>
      <c r="C43" s="193"/>
      <c r="D43" s="192"/>
      <c r="E43" s="192"/>
      <c r="F43" s="192"/>
      <c r="G43" s="192"/>
      <c r="H43" s="192"/>
      <c r="I43" s="192"/>
      <c r="J43" s="192"/>
      <c r="K43" s="22"/>
      <c r="L43" s="22"/>
    </row>
    <row r="44" spans="1:12" ht="15">
      <c r="A44" s="192"/>
      <c r="B44" s="193"/>
      <c r="C44" s="193"/>
      <c r="D44" s="192"/>
      <c r="E44" s="192"/>
      <c r="F44" s="192"/>
      <c r="G44" s="192"/>
      <c r="H44" s="192"/>
      <c r="I44" s="192"/>
      <c r="J44" s="192"/>
      <c r="K44" s="22"/>
      <c r="L44" s="22"/>
    </row>
    <row r="45" spans="1:12" ht="15">
      <c r="A45" s="192"/>
      <c r="B45" s="193"/>
      <c r="C45" s="193"/>
      <c r="D45" s="192"/>
      <c r="E45" s="192"/>
      <c r="F45" s="192"/>
      <c r="G45" s="192"/>
      <c r="H45" s="192"/>
      <c r="I45" s="192"/>
      <c r="J45" s="192"/>
      <c r="K45" s="22"/>
      <c r="L45" s="22"/>
    </row>
    <row r="46" spans="1:12" ht="15">
      <c r="A46" s="192"/>
      <c r="B46" s="193"/>
      <c r="C46" s="193"/>
      <c r="D46" s="192"/>
      <c r="E46" s="192"/>
      <c r="F46" s="192"/>
      <c r="G46" s="192"/>
      <c r="H46" s="192"/>
      <c r="I46" s="192"/>
      <c r="J46" s="192"/>
      <c r="K46" s="22"/>
      <c r="L46" s="22"/>
    </row>
    <row r="47" spans="1:40" ht="18">
      <c r="A47" s="11"/>
      <c r="B47" s="12"/>
      <c r="C47" s="20"/>
      <c r="D47" s="10"/>
      <c r="E47" s="10"/>
      <c r="F47" s="10"/>
      <c r="G47" s="17"/>
      <c r="H47" s="10"/>
      <c r="I47" s="10"/>
      <c r="J47" s="10"/>
      <c r="K47" s="10"/>
      <c r="L47" s="20"/>
      <c r="O47" s="27"/>
      <c r="Q47" t="s">
        <v>158</v>
      </c>
      <c r="AN47" s="21"/>
    </row>
    <row r="48" spans="1:40" ht="18">
      <c r="A48" s="11"/>
      <c r="B48" s="12"/>
      <c r="C48" s="20"/>
      <c r="D48" s="10"/>
      <c r="E48" s="10"/>
      <c r="F48" s="10"/>
      <c r="G48" s="17"/>
      <c r="H48" s="10"/>
      <c r="I48" s="10"/>
      <c r="J48" s="10"/>
      <c r="K48" s="10"/>
      <c r="L48" s="20"/>
      <c r="O48" s="27"/>
      <c r="AN48" s="21"/>
    </row>
    <row r="49" spans="1:39" ht="18">
      <c r="A49" s="11"/>
      <c r="B49" s="12"/>
      <c r="C49" s="10"/>
      <c r="D49" s="10"/>
      <c r="E49" s="10"/>
      <c r="F49" s="10"/>
      <c r="G49" s="17"/>
      <c r="H49" s="10"/>
      <c r="I49" s="10"/>
      <c r="J49" s="10"/>
      <c r="K49" s="10"/>
      <c r="L49" s="20"/>
      <c r="O49" s="27"/>
      <c r="AM49" s="21"/>
    </row>
    <row r="50" spans="3:39" ht="15">
      <c r="C50" s="10"/>
      <c r="L50" s="20"/>
      <c r="AM50" s="21"/>
    </row>
    <row r="51" spans="14:39" ht="15">
      <c r="N51" s="27"/>
      <c r="AM51" s="21"/>
    </row>
    <row r="52" spans="1:39" ht="15">
      <c r="A52" s="196" t="s">
        <v>105</v>
      </c>
      <c r="B52" s="197"/>
      <c r="C52" s="197"/>
      <c r="D52" s="198"/>
      <c r="E52" s="198"/>
      <c r="F52" s="198"/>
      <c r="G52" s="198"/>
      <c r="H52" s="198"/>
      <c r="I52" s="198"/>
      <c r="J52" s="198"/>
      <c r="K52" s="198"/>
      <c r="L52" s="199"/>
      <c r="AM52" s="21"/>
    </row>
    <row r="53" ht="18">
      <c r="L53" s="28"/>
    </row>
    <row r="54" spans="1:5" ht="15">
      <c r="A54" s="2" t="s">
        <v>139</v>
      </c>
      <c r="B54" t="s">
        <v>153</v>
      </c>
      <c r="E54" t="s">
        <v>133</v>
      </c>
    </row>
    <row r="55" spans="1:12" ht="18">
      <c r="A55" s="2" t="s">
        <v>13</v>
      </c>
      <c r="B55">
        <v>0</v>
      </c>
      <c r="C55" t="s">
        <v>85</v>
      </c>
      <c r="E55" t="s">
        <v>86</v>
      </c>
      <c r="L55" s="12"/>
    </row>
    <row r="56" spans="1:3" ht="15">
      <c r="A56" s="2" t="s">
        <v>14</v>
      </c>
      <c r="B56">
        <v>1</v>
      </c>
      <c r="C56" t="s">
        <v>87</v>
      </c>
    </row>
    <row r="57" spans="2:5" ht="15">
      <c r="B57">
        <v>2</v>
      </c>
      <c r="E57" t="s">
        <v>106</v>
      </c>
    </row>
    <row r="58" spans="2:5" ht="30">
      <c r="B58">
        <v>3</v>
      </c>
      <c r="C58" s="37">
        <v>30</v>
      </c>
      <c r="E58" s="1" t="s">
        <v>107</v>
      </c>
    </row>
    <row r="59" spans="2:5" ht="15">
      <c r="B59">
        <v>4</v>
      </c>
      <c r="C59" s="37">
        <v>40</v>
      </c>
      <c r="E59" t="s">
        <v>88</v>
      </c>
    </row>
    <row r="60" spans="2:5" ht="15">
      <c r="B60">
        <v>5</v>
      </c>
      <c r="C60" s="37">
        <v>50</v>
      </c>
      <c r="E60" t="s">
        <v>89</v>
      </c>
    </row>
    <row r="61" spans="2:5" ht="15">
      <c r="B61">
        <v>6</v>
      </c>
      <c r="C61" s="37">
        <v>60</v>
      </c>
      <c r="E61" t="s">
        <v>90</v>
      </c>
    </row>
    <row r="62" spans="2:5" ht="15">
      <c r="B62">
        <v>0</v>
      </c>
      <c r="C62" s="37">
        <v>80</v>
      </c>
      <c r="E62" t="s">
        <v>157</v>
      </c>
    </row>
    <row r="63" spans="2:3" ht="15">
      <c r="B63">
        <v>0</v>
      </c>
      <c r="C63" t="s">
        <v>154</v>
      </c>
    </row>
    <row r="103" ht="15">
      <c r="A103" s="13"/>
    </row>
    <row r="104" ht="15">
      <c r="A104" s="14"/>
    </row>
    <row r="106" ht="15">
      <c r="A106" s="14"/>
    </row>
    <row r="107" ht="15">
      <c r="A107" s="14"/>
    </row>
    <row r="108" ht="15">
      <c r="A108" s="14"/>
    </row>
    <row r="109" ht="15">
      <c r="A109" s="14"/>
    </row>
    <row r="110" ht="15">
      <c r="A110" s="15"/>
    </row>
    <row r="111" ht="15">
      <c r="A111" s="15"/>
    </row>
    <row r="112" ht="15">
      <c r="A112" s="14"/>
    </row>
    <row r="113" ht="15">
      <c r="A113" s="15"/>
    </row>
    <row r="114" ht="15">
      <c r="A114" s="16"/>
    </row>
    <row r="115" ht="15">
      <c r="A115" s="16"/>
    </row>
    <row r="116" ht="15">
      <c r="A116" s="16"/>
    </row>
    <row r="117" ht="15">
      <c r="A117" s="14"/>
    </row>
    <row r="118" ht="15">
      <c r="A118" s="15"/>
    </row>
    <row r="119" ht="15">
      <c r="A119" s="14"/>
    </row>
    <row r="120" ht="15">
      <c r="A120" s="15"/>
    </row>
    <row r="121" spans="1:2" ht="15">
      <c r="A121"/>
      <c r="B121" s="1"/>
    </row>
    <row r="122" ht="15">
      <c r="A122"/>
    </row>
    <row r="123" ht="15">
      <c r="A123"/>
    </row>
    <row r="124" ht="15">
      <c r="A124"/>
    </row>
    <row r="125" ht="15">
      <c r="A125"/>
    </row>
    <row r="126" ht="15">
      <c r="A126"/>
    </row>
    <row r="127" ht="15">
      <c r="A127"/>
    </row>
    <row r="128" ht="15">
      <c r="A128"/>
    </row>
    <row r="129" ht="15">
      <c r="A129"/>
    </row>
    <row r="130" ht="15">
      <c r="A130"/>
    </row>
    <row r="131" ht="15">
      <c r="A131" s="15"/>
    </row>
    <row r="132" ht="15">
      <c r="A132" s="15"/>
    </row>
    <row r="133" ht="15">
      <c r="A133" s="15"/>
    </row>
    <row r="134" ht="15">
      <c r="A134" s="15"/>
    </row>
    <row r="135" ht="15">
      <c r="A135" s="15"/>
    </row>
    <row r="136" ht="15">
      <c r="A136" s="15"/>
    </row>
    <row r="137" ht="15">
      <c r="A137" s="15"/>
    </row>
    <row r="138" ht="15">
      <c r="A138" s="15"/>
    </row>
    <row r="139" ht="15">
      <c r="A139" s="15"/>
    </row>
    <row r="140" ht="15">
      <c r="A140" s="15"/>
    </row>
    <row r="141" ht="15">
      <c r="A141" s="15"/>
    </row>
    <row r="142" ht="15">
      <c r="A142" s="15"/>
    </row>
    <row r="143" ht="15">
      <c r="A143" s="15"/>
    </row>
    <row r="144" ht="15">
      <c r="A144" s="15"/>
    </row>
    <row r="145" ht="15">
      <c r="A145" s="15"/>
    </row>
    <row r="146" ht="15">
      <c r="A146" s="15"/>
    </row>
    <row r="147" ht="15">
      <c r="A147" s="15"/>
    </row>
    <row r="148" ht="15">
      <c r="A148" s="15"/>
    </row>
    <row r="149" ht="15">
      <c r="A149" s="15"/>
    </row>
    <row r="150" ht="15">
      <c r="A150" s="15"/>
    </row>
    <row r="151" ht="15">
      <c r="A151" s="15"/>
    </row>
    <row r="152" ht="15">
      <c r="A152" s="15"/>
    </row>
    <row r="153" ht="15">
      <c r="A153" s="15"/>
    </row>
    <row r="154" ht="15">
      <c r="A154" s="15"/>
    </row>
    <row r="155" ht="15">
      <c r="A155" s="15"/>
    </row>
    <row r="156" ht="15">
      <c r="A156" s="15"/>
    </row>
    <row r="157" ht="15">
      <c r="A157" s="15"/>
    </row>
  </sheetData>
  <sheetProtection/>
  <mergeCells count="8">
    <mergeCell ref="A15:L15"/>
    <mergeCell ref="C10:L10"/>
    <mergeCell ref="C11:L11"/>
    <mergeCell ref="D12:L12"/>
    <mergeCell ref="A1:K1"/>
    <mergeCell ref="A2:K2"/>
    <mergeCell ref="A3:K3"/>
    <mergeCell ref="A4:K4"/>
  </mergeCells>
  <dataValidations count="10">
    <dataValidation type="list" allowBlank="1" showInputMessage="1" showErrorMessage="1" sqref="K19:K46">
      <formula1>$C$58:$C$62</formula1>
    </dataValidation>
    <dataValidation type="list" allowBlank="1" showInputMessage="1" showErrorMessage="1" sqref="L18:L46">
      <formula1>$E$57:$E$62</formula1>
    </dataValidation>
    <dataValidation type="list" allowBlank="1" showInputMessage="1" showErrorMessage="1" sqref="G19:G46">
      <formula1>$A$55:$A$56</formula1>
    </dataValidation>
    <dataValidation type="list" allowBlank="1" showErrorMessage="1" prompt="Please choose YES or NO from the dropdown box.  Thank you." error="Delete previous answer and choose YES or NO from the dropdown box" sqref="H18:H46">
      <formula1>$A$55:$A$56</formula1>
    </dataValidation>
    <dataValidation type="list" allowBlank="1" showErrorMessage="1" prompt="Please choose YES or NO from the drop down box. Thank you" error="Delete previous answer and choose YES or NO from the dropdown box" sqref="F18:F46">
      <formula1>$A$55:$A$56</formula1>
    </dataValidation>
    <dataValidation type="list" allowBlank="1" showErrorMessage="1" prompt="Please choose a number from the dropdown box" sqref="B18:B21 B23:B46">
      <formula1>$B$55:$B$61</formula1>
    </dataValidation>
    <dataValidation type="list" allowBlank="1" prompt="Please choose a number from the dropdown box" sqref="B22">
      <formula1>$B$55:$B$61</formula1>
    </dataValidation>
    <dataValidation type="list" allowBlank="1" showInputMessage="1" showErrorMessage="1" sqref="K18">
      <formula1>$C$57:$C$62</formula1>
    </dataValidation>
    <dataValidation type="list" allowBlank="1" showInputMessage="1" showErrorMessage="1" error="Delete previous answer and choose YES or NO from dropdown box.  Thank you." sqref="C18:C46">
      <formula1>$A$55:$A$56</formula1>
    </dataValidation>
    <dataValidation type="list" allowBlank="1" showErrorMessage="1" errorTitle="HOPWA" error="Delete previous answer and  choose YES or NO from dropdown box.  Thank you." sqref="E18:E46">
      <formula1>$A$55:$A$56</formula1>
    </dataValidation>
  </dataValidations>
  <printOptions/>
  <pageMargins left="0.7" right="0.7" top="0.75" bottom="0.75" header="0.3" footer="0.3"/>
  <pageSetup horizontalDpi="300" verticalDpi="300" orientation="portrait" r:id="rId2"/>
  <headerFooter>
    <oddHeader>&amp;CALAMEDA COUNTY HCD</oddHeader>
    <oddFooter>&amp;LALAMEDA COUNTY ANNUAL COMPLIANCE REPORT</oddFooter>
  </headerFooter>
  <legacyDrawing r:id="rId1"/>
</worksheet>
</file>

<file path=xl/worksheets/sheet7.xml><?xml version="1.0" encoding="utf-8"?>
<worksheet xmlns="http://schemas.openxmlformats.org/spreadsheetml/2006/main" xmlns:r="http://schemas.openxmlformats.org/officeDocument/2006/relationships">
  <sheetPr codeName="Sheet6"/>
  <dimension ref="A1:N66"/>
  <sheetViews>
    <sheetView zoomScalePageLayoutView="0" workbookViewId="0" topLeftCell="A1">
      <selection activeCell="A15" sqref="A15:A43"/>
    </sheetView>
  </sheetViews>
  <sheetFormatPr defaultColWidth="9.140625" defaultRowHeight="15"/>
  <cols>
    <col min="1" max="1" width="12.8515625" style="0" customWidth="1"/>
    <col min="2" max="3" width="14.28125" style="0" bestFit="1" customWidth="1"/>
    <col min="4" max="4" width="12.57421875" style="0" customWidth="1"/>
    <col min="5" max="5" width="11.57421875" style="0" bestFit="1" customWidth="1"/>
    <col min="6" max="7" width="9.7109375" style="0" customWidth="1"/>
    <col min="8" max="8" width="14.57421875" style="0" customWidth="1"/>
    <col min="14" max="14" width="0" style="0" hidden="1" customWidth="1"/>
  </cols>
  <sheetData>
    <row r="1" spans="1:11" ht="15.75">
      <c r="A1" s="266" t="s">
        <v>313</v>
      </c>
      <c r="B1" s="266"/>
      <c r="C1" s="266"/>
      <c r="D1" s="266"/>
      <c r="E1" s="266"/>
      <c r="F1" s="266"/>
      <c r="G1" s="266"/>
      <c r="H1" s="266"/>
      <c r="I1" s="266"/>
      <c r="J1" s="266"/>
      <c r="K1" s="266"/>
    </row>
    <row r="2" spans="1:11" ht="15.75">
      <c r="A2" s="268" t="s">
        <v>247</v>
      </c>
      <c r="B2" s="268"/>
      <c r="C2" s="268"/>
      <c r="D2" s="268"/>
      <c r="E2" s="268"/>
      <c r="F2" s="268"/>
      <c r="G2" s="268"/>
      <c r="H2" s="268"/>
      <c r="I2" s="268"/>
      <c r="J2" s="268"/>
      <c r="K2" s="268"/>
    </row>
    <row r="3" spans="1:11" ht="15.75">
      <c r="A3" s="266" t="s">
        <v>248</v>
      </c>
      <c r="B3" s="266"/>
      <c r="C3" s="266"/>
      <c r="D3" s="266"/>
      <c r="E3" s="266"/>
      <c r="F3" s="266"/>
      <c r="G3" s="266"/>
      <c r="H3" s="266"/>
      <c r="I3" s="266"/>
      <c r="J3" s="266"/>
      <c r="K3" s="266"/>
    </row>
    <row r="4" spans="1:11" ht="15.75">
      <c r="A4" s="266" t="s">
        <v>249</v>
      </c>
      <c r="B4" s="266"/>
      <c r="C4" s="266"/>
      <c r="D4" s="266"/>
      <c r="E4" s="266"/>
      <c r="F4" s="266"/>
      <c r="G4" s="266"/>
      <c r="H4" s="266"/>
      <c r="I4" s="266"/>
      <c r="J4" s="266"/>
      <c r="K4" s="266"/>
    </row>
    <row r="5" ht="15">
      <c r="A5" s="3"/>
    </row>
    <row r="6" spans="2:9" ht="15">
      <c r="B6" s="5"/>
      <c r="F6" s="21" t="s">
        <v>0</v>
      </c>
      <c r="G6" s="21"/>
      <c r="H6" s="570">
        <f>'Instrucions and Checklist'!I6</f>
        <v>0</v>
      </c>
      <c r="I6" s="570"/>
    </row>
    <row r="7" spans="2:10" ht="15">
      <c r="B7" s="6"/>
      <c r="C7" s="7" t="s">
        <v>68</v>
      </c>
      <c r="D7" s="577">
        <f>IF('Unit Information'!C10:L10="","",'Unit Information'!C10:L10)</f>
      </c>
      <c r="E7" s="577"/>
      <c r="F7" s="577"/>
      <c r="G7" s="577"/>
      <c r="H7" s="578"/>
      <c r="I7" s="578"/>
      <c r="J7" s="577"/>
    </row>
    <row r="8" spans="2:10" ht="15">
      <c r="B8" s="6"/>
      <c r="C8" s="7" t="s">
        <v>29</v>
      </c>
      <c r="D8" s="577">
        <f>IF('Unit Information'!C11:L11="","",'Unit Information'!C11:L11)</f>
      </c>
      <c r="E8" s="577"/>
      <c r="F8" s="577"/>
      <c r="G8" s="577"/>
      <c r="H8" s="577"/>
      <c r="I8" s="577"/>
      <c r="J8" s="577"/>
    </row>
    <row r="9" spans="2:10" ht="15">
      <c r="B9" s="6"/>
      <c r="C9" s="7" t="s">
        <v>30</v>
      </c>
      <c r="D9" s="221">
        <f>IF('Unit Information'!C12="","",'Unit Information'!C12)</f>
      </c>
      <c r="E9" s="19"/>
      <c r="F9" s="573"/>
      <c r="G9" s="573"/>
      <c r="H9" s="573"/>
      <c r="I9" s="10"/>
      <c r="J9" s="10"/>
    </row>
    <row r="10" spans="4:8" s="10" customFormat="1" ht="15">
      <c r="D10" s="574"/>
      <c r="E10" s="574"/>
      <c r="F10" s="573"/>
      <c r="G10" s="573"/>
      <c r="H10" s="573"/>
    </row>
    <row r="11" spans="1:8" ht="15.75" thickBot="1">
      <c r="A11" s="23"/>
      <c r="B11" s="10"/>
      <c r="C11" s="10"/>
      <c r="D11" s="10"/>
      <c r="E11" s="10"/>
      <c r="F11" s="10"/>
      <c r="G11" s="10"/>
      <c r="H11" s="10"/>
    </row>
    <row r="12" spans="1:8" ht="15.75" thickTop="1">
      <c r="A12" s="211"/>
      <c r="B12" s="575" t="s">
        <v>32</v>
      </c>
      <c r="C12" s="575"/>
      <c r="D12" s="575"/>
      <c r="E12" s="575"/>
      <c r="F12" s="575"/>
      <c r="G12" s="575"/>
      <c r="H12" s="576"/>
    </row>
    <row r="13" spans="1:8" ht="15">
      <c r="A13" s="212" t="s">
        <v>34</v>
      </c>
      <c r="B13" s="213" t="s">
        <v>35</v>
      </c>
      <c r="C13" s="194" t="s">
        <v>36</v>
      </c>
      <c r="D13" s="194" t="s">
        <v>37</v>
      </c>
      <c r="E13" s="194" t="s">
        <v>38</v>
      </c>
      <c r="F13" s="194" t="s">
        <v>39</v>
      </c>
      <c r="G13" s="194" t="s">
        <v>40</v>
      </c>
      <c r="H13" s="194" t="s">
        <v>41</v>
      </c>
    </row>
    <row r="14" spans="1:8" ht="40.5">
      <c r="A14" s="24" t="s">
        <v>45</v>
      </c>
      <c r="B14" s="22" t="s">
        <v>48</v>
      </c>
      <c r="C14" s="22" t="s">
        <v>49</v>
      </c>
      <c r="D14" s="18" t="s">
        <v>155</v>
      </c>
      <c r="E14" s="22" t="s">
        <v>50</v>
      </c>
      <c r="F14" s="18" t="s">
        <v>156</v>
      </c>
      <c r="G14" s="18" t="s">
        <v>69</v>
      </c>
      <c r="H14" s="22" t="s">
        <v>51</v>
      </c>
    </row>
    <row r="15" spans="1:8" ht="15">
      <c r="A15" s="206">
        <f>'Unit Information'!A18</f>
        <v>0</v>
      </c>
      <c r="B15" s="207"/>
      <c r="C15" s="208"/>
      <c r="D15" s="204"/>
      <c r="E15" s="208"/>
      <c r="F15" s="204"/>
      <c r="G15" s="208"/>
      <c r="H15" s="208"/>
    </row>
    <row r="16" spans="1:8" ht="15">
      <c r="A16" s="206">
        <f>'Unit Information'!A19</f>
        <v>0</v>
      </c>
      <c r="B16" s="207"/>
      <c r="C16" s="208"/>
      <c r="D16" s="204"/>
      <c r="E16" s="208"/>
      <c r="F16" s="204"/>
      <c r="G16" s="208"/>
      <c r="H16" s="208"/>
    </row>
    <row r="17" spans="1:8" ht="15">
      <c r="A17" s="206">
        <f>'Unit Information'!A20</f>
        <v>0</v>
      </c>
      <c r="B17" s="207"/>
      <c r="C17" s="208"/>
      <c r="D17" s="204"/>
      <c r="E17" s="208"/>
      <c r="F17" s="204"/>
      <c r="G17" s="208"/>
      <c r="H17" s="208"/>
    </row>
    <row r="18" spans="1:8" ht="15">
      <c r="A18" s="206">
        <f>'Unit Information'!A21</f>
        <v>0</v>
      </c>
      <c r="B18" s="207"/>
      <c r="C18" s="208"/>
      <c r="D18" s="204"/>
      <c r="E18" s="208"/>
      <c r="F18" s="204"/>
      <c r="G18" s="208"/>
      <c r="H18" s="208"/>
    </row>
    <row r="19" spans="1:8" ht="15">
      <c r="A19" s="206">
        <f>'Unit Information'!A22</f>
        <v>0</v>
      </c>
      <c r="B19" s="207"/>
      <c r="C19" s="208"/>
      <c r="D19" s="204"/>
      <c r="E19" s="208"/>
      <c r="F19" s="204"/>
      <c r="G19" s="208"/>
      <c r="H19" s="208"/>
    </row>
    <row r="20" spans="1:8" ht="15">
      <c r="A20" s="206">
        <f>'Unit Information'!A23</f>
        <v>0</v>
      </c>
      <c r="B20" s="207"/>
      <c r="C20" s="208"/>
      <c r="D20" s="204"/>
      <c r="E20" s="208"/>
      <c r="F20" s="204"/>
      <c r="G20" s="208"/>
      <c r="H20" s="208"/>
    </row>
    <row r="21" spans="1:8" ht="15">
      <c r="A21" s="206">
        <f>'Unit Information'!A24</f>
        <v>0</v>
      </c>
      <c r="B21" s="207"/>
      <c r="C21" s="208"/>
      <c r="D21" s="204"/>
      <c r="E21" s="208"/>
      <c r="F21" s="204"/>
      <c r="G21" s="208"/>
      <c r="H21" s="208"/>
    </row>
    <row r="22" spans="1:8" ht="15">
      <c r="A22" s="206">
        <f>'Unit Information'!A25</f>
        <v>0</v>
      </c>
      <c r="B22" s="207"/>
      <c r="C22" s="208"/>
      <c r="D22" s="204"/>
      <c r="E22" s="208"/>
      <c r="F22" s="204"/>
      <c r="G22" s="208"/>
      <c r="H22" s="208"/>
    </row>
    <row r="23" spans="1:8" ht="15">
      <c r="A23" s="206">
        <f>'Unit Information'!A26</f>
        <v>0</v>
      </c>
      <c r="B23" s="207"/>
      <c r="C23" s="208"/>
      <c r="D23" s="204"/>
      <c r="E23" s="208"/>
      <c r="F23" s="204"/>
      <c r="G23" s="208"/>
      <c r="H23" s="208"/>
    </row>
    <row r="24" spans="1:8" ht="15">
      <c r="A24" s="206">
        <f>'Unit Information'!A27</f>
        <v>0</v>
      </c>
      <c r="B24" s="207"/>
      <c r="C24" s="208"/>
      <c r="D24" s="204"/>
      <c r="E24" s="208"/>
      <c r="F24" s="204"/>
      <c r="G24" s="208"/>
      <c r="H24" s="208"/>
    </row>
    <row r="25" spans="1:8" ht="15">
      <c r="A25" s="206">
        <f>'Unit Information'!A28</f>
        <v>0</v>
      </c>
      <c r="B25" s="207"/>
      <c r="C25" s="208"/>
      <c r="D25" s="204"/>
      <c r="E25" s="208"/>
      <c r="F25" s="204"/>
      <c r="G25" s="208"/>
      <c r="H25" s="208"/>
    </row>
    <row r="26" spans="1:8" ht="15">
      <c r="A26" s="206">
        <f>'Unit Information'!A29</f>
        <v>0</v>
      </c>
      <c r="B26" s="207"/>
      <c r="C26" s="208"/>
      <c r="D26" s="204"/>
      <c r="E26" s="208"/>
      <c r="F26" s="204"/>
      <c r="G26" s="208"/>
      <c r="H26" s="208"/>
    </row>
    <row r="27" spans="1:8" ht="15">
      <c r="A27" s="206">
        <f>'Unit Information'!A30</f>
        <v>0</v>
      </c>
      <c r="B27" s="207"/>
      <c r="C27" s="208"/>
      <c r="D27" s="204"/>
      <c r="E27" s="208"/>
      <c r="F27" s="204"/>
      <c r="G27" s="208"/>
      <c r="H27" s="208"/>
    </row>
    <row r="28" spans="1:8" ht="15">
      <c r="A28" s="206">
        <f>'Unit Information'!A31</f>
        <v>0</v>
      </c>
      <c r="B28" s="207"/>
      <c r="C28" s="208"/>
      <c r="D28" s="204"/>
      <c r="E28" s="208"/>
      <c r="F28" s="204"/>
      <c r="G28" s="208"/>
      <c r="H28" s="208"/>
    </row>
    <row r="29" spans="1:8" ht="15">
      <c r="A29" s="206">
        <f>'Unit Information'!A32</f>
        <v>0</v>
      </c>
      <c r="B29" s="207"/>
      <c r="C29" s="208"/>
      <c r="D29" s="204"/>
      <c r="E29" s="208"/>
      <c r="F29" s="204"/>
      <c r="G29" s="208"/>
      <c r="H29" s="208"/>
    </row>
    <row r="30" spans="1:8" ht="15">
      <c r="A30" s="206">
        <f>'Unit Information'!A33</f>
        <v>0</v>
      </c>
      <c r="B30" s="207"/>
      <c r="C30" s="208"/>
      <c r="D30" s="204"/>
      <c r="E30" s="208"/>
      <c r="F30" s="204"/>
      <c r="G30" s="208"/>
      <c r="H30" s="208"/>
    </row>
    <row r="31" spans="1:8" ht="15">
      <c r="A31" s="206">
        <f>'Unit Information'!A34</f>
        <v>0</v>
      </c>
      <c r="B31" s="207"/>
      <c r="C31" s="208"/>
      <c r="D31" s="204"/>
      <c r="E31" s="208"/>
      <c r="F31" s="204"/>
      <c r="G31" s="208"/>
      <c r="H31" s="208"/>
    </row>
    <row r="32" spans="1:8" ht="15">
      <c r="A32" s="206">
        <f>'Unit Information'!A35</f>
        <v>0</v>
      </c>
      <c r="B32" s="207"/>
      <c r="C32" s="208"/>
      <c r="D32" s="204"/>
      <c r="E32" s="208"/>
      <c r="F32" s="204"/>
      <c r="G32" s="208"/>
      <c r="H32" s="208"/>
    </row>
    <row r="33" spans="1:8" ht="15">
      <c r="A33" s="206">
        <f>'Unit Information'!A36</f>
        <v>0</v>
      </c>
      <c r="B33" s="207"/>
      <c r="C33" s="208"/>
      <c r="D33" s="204"/>
      <c r="E33" s="208"/>
      <c r="F33" s="204"/>
      <c r="G33" s="208"/>
      <c r="H33" s="208"/>
    </row>
    <row r="34" spans="1:8" ht="15">
      <c r="A34" s="206">
        <f>'Unit Information'!A37</f>
        <v>0</v>
      </c>
      <c r="B34" s="207"/>
      <c r="C34" s="208"/>
      <c r="D34" s="204"/>
      <c r="E34" s="208"/>
      <c r="F34" s="204"/>
      <c r="G34" s="208"/>
      <c r="H34" s="208"/>
    </row>
    <row r="35" spans="1:8" ht="15">
      <c r="A35" s="206">
        <f>'Unit Information'!A38</f>
        <v>0</v>
      </c>
      <c r="B35" s="207"/>
      <c r="C35" s="208"/>
      <c r="D35" s="204"/>
      <c r="E35" s="208"/>
      <c r="F35" s="204"/>
      <c r="G35" s="208"/>
      <c r="H35" s="208"/>
    </row>
    <row r="36" spans="1:8" ht="15">
      <c r="A36" s="206">
        <f>'Unit Information'!A39</f>
        <v>0</v>
      </c>
      <c r="B36" s="207"/>
      <c r="C36" s="207"/>
      <c r="D36" s="204"/>
      <c r="E36" s="208"/>
      <c r="F36" s="204"/>
      <c r="G36" s="208"/>
      <c r="H36" s="208"/>
    </row>
    <row r="37" spans="1:8" ht="15">
      <c r="A37" s="206">
        <f>'Unit Information'!A40</f>
        <v>0</v>
      </c>
      <c r="B37" s="207"/>
      <c r="C37" s="207"/>
      <c r="D37" s="204"/>
      <c r="E37" s="208"/>
      <c r="F37" s="204"/>
      <c r="G37" s="208"/>
      <c r="H37" s="208"/>
    </row>
    <row r="38" spans="1:8" ht="15">
      <c r="A38" s="206">
        <f>'Unit Information'!A41</f>
        <v>0</v>
      </c>
      <c r="B38" s="207"/>
      <c r="C38" s="207"/>
      <c r="D38" s="204"/>
      <c r="E38" s="208"/>
      <c r="F38" s="204"/>
      <c r="G38" s="208"/>
      <c r="H38" s="208"/>
    </row>
    <row r="39" spans="1:8" s="38" customFormat="1" ht="15">
      <c r="A39" s="206">
        <f>'Unit Information'!A42</f>
        <v>0</v>
      </c>
      <c r="B39" s="209"/>
      <c r="C39" s="209"/>
      <c r="D39" s="205"/>
      <c r="E39" s="210"/>
      <c r="F39" s="205"/>
      <c r="G39" s="210"/>
      <c r="H39" s="210"/>
    </row>
    <row r="40" spans="1:8" s="38" customFormat="1" ht="15">
      <c r="A40" s="206">
        <f>'Unit Information'!A43</f>
        <v>0</v>
      </c>
      <c r="B40" s="209"/>
      <c r="C40" s="209"/>
      <c r="D40" s="205"/>
      <c r="E40" s="210"/>
      <c r="F40" s="205"/>
      <c r="G40" s="210"/>
      <c r="H40" s="210"/>
    </row>
    <row r="41" spans="1:8" s="38" customFormat="1" ht="15">
      <c r="A41" s="206">
        <f>'Unit Information'!A44</f>
        <v>0</v>
      </c>
      <c r="B41" s="209"/>
      <c r="C41" s="209"/>
      <c r="D41" s="205"/>
      <c r="E41" s="210"/>
      <c r="F41" s="205"/>
      <c r="G41" s="210"/>
      <c r="H41" s="210"/>
    </row>
    <row r="42" spans="1:8" s="38" customFormat="1" ht="15">
      <c r="A42" s="206">
        <f>'Unit Information'!A45</f>
        <v>0</v>
      </c>
      <c r="B42" s="209"/>
      <c r="C42" s="209"/>
      <c r="D42" s="205"/>
      <c r="E42" s="210"/>
      <c r="F42" s="205"/>
      <c r="G42" s="210"/>
      <c r="H42" s="210"/>
    </row>
    <row r="43" spans="1:8" s="38" customFormat="1" ht="15">
      <c r="A43" s="206">
        <f>'Unit Information'!A46</f>
        <v>0</v>
      </c>
      <c r="B43" s="209"/>
      <c r="C43" s="209"/>
      <c r="D43" s="205"/>
      <c r="E43" s="210"/>
      <c r="F43" s="205"/>
      <c r="G43" s="210"/>
      <c r="H43" s="210"/>
    </row>
    <row r="44" ht="15">
      <c r="N44" t="s">
        <v>158</v>
      </c>
    </row>
    <row r="46" spans="1:12" ht="15">
      <c r="A46" s="571" t="s">
        <v>105</v>
      </c>
      <c r="B46" s="572"/>
      <c r="C46" s="572"/>
      <c r="D46" s="198"/>
      <c r="E46" s="198"/>
      <c r="F46" s="198"/>
      <c r="G46" s="198"/>
      <c r="H46" s="198"/>
      <c r="I46" s="198"/>
      <c r="J46" s="198"/>
      <c r="K46" s="198"/>
      <c r="L46" s="199"/>
    </row>
    <row r="48" ht="15">
      <c r="A48" t="s">
        <v>106</v>
      </c>
    </row>
    <row r="49" ht="45">
      <c r="A49" s="1" t="s">
        <v>107</v>
      </c>
    </row>
    <row r="50" ht="15">
      <c r="A50" t="s">
        <v>88</v>
      </c>
    </row>
    <row r="51" ht="15">
      <c r="A51" t="s">
        <v>89</v>
      </c>
    </row>
    <row r="52" ht="15">
      <c r="A52" t="s">
        <v>90</v>
      </c>
    </row>
    <row r="53" ht="15">
      <c r="A53" t="s">
        <v>157</v>
      </c>
    </row>
    <row r="57" spans="1:10" ht="15">
      <c r="A57" s="571" t="s">
        <v>105</v>
      </c>
      <c r="B57" s="572"/>
      <c r="C57" s="572"/>
      <c r="D57" s="198"/>
      <c r="E57" s="198"/>
      <c r="F57" s="198"/>
      <c r="G57" s="198"/>
      <c r="H57" s="198"/>
      <c r="I57" s="198"/>
      <c r="J57" s="198"/>
    </row>
    <row r="58" ht="15">
      <c r="A58" t="s">
        <v>91</v>
      </c>
    </row>
    <row r="59" ht="15">
      <c r="A59" t="s">
        <v>92</v>
      </c>
    </row>
    <row r="61" ht="15">
      <c r="A61" t="s">
        <v>93</v>
      </c>
    </row>
    <row r="63" ht="15">
      <c r="A63" t="s">
        <v>108</v>
      </c>
    </row>
    <row r="64" ht="15">
      <c r="A64" t="s">
        <v>89</v>
      </c>
    </row>
    <row r="65" ht="15">
      <c r="A65" t="s">
        <v>90</v>
      </c>
    </row>
    <row r="66" ht="15">
      <c r="A66" t="s">
        <v>94</v>
      </c>
    </row>
  </sheetData>
  <sheetProtection/>
  <protectedRanges>
    <protectedRange password="D033" sqref="B15:K44" name="Range1"/>
  </protectedRanges>
  <mergeCells count="12">
    <mergeCell ref="D8:J8"/>
    <mergeCell ref="A46:C46"/>
    <mergeCell ref="H6:I6"/>
    <mergeCell ref="A1:K1"/>
    <mergeCell ref="A2:K2"/>
    <mergeCell ref="A3:K3"/>
    <mergeCell ref="A4:K4"/>
    <mergeCell ref="A57:C57"/>
    <mergeCell ref="F9:H10"/>
    <mergeCell ref="D10:E10"/>
    <mergeCell ref="B12:H12"/>
    <mergeCell ref="D7:J7"/>
  </mergeCells>
  <dataValidations count="1">
    <dataValidation type="list" allowBlank="1" showInputMessage="1" showErrorMessage="1" sqref="H15:H16">
      <formula1>$A$48:$A$53</formula1>
    </dataValidation>
  </dataValidations>
  <printOptions/>
  <pageMargins left="0.7" right="0.7" top="0.75" bottom="0.75" header="0.3" footer="0.3"/>
  <pageSetup horizontalDpi="300" verticalDpi="300" orientation="portrait" r:id="rId1"/>
  <headerFooter>
    <oddHeader>&amp;CALAMEDA COUNTY HCD</oddHeader>
    <oddFooter>&amp;LALAMEDA COUNTY ANNUAL COMPLIANCE REPORT</oddFooter>
  </headerFooter>
</worksheet>
</file>

<file path=xl/worksheets/sheet8.xml><?xml version="1.0" encoding="utf-8"?>
<worksheet xmlns="http://schemas.openxmlformats.org/spreadsheetml/2006/main" xmlns:r="http://schemas.openxmlformats.org/officeDocument/2006/relationships">
  <sheetPr codeName="Sheet1"/>
  <dimension ref="A1:T64"/>
  <sheetViews>
    <sheetView zoomScalePageLayoutView="0" workbookViewId="0" topLeftCell="A3">
      <selection activeCell="H41" sqref="H41"/>
    </sheetView>
  </sheetViews>
  <sheetFormatPr defaultColWidth="9.140625" defaultRowHeight="15"/>
  <cols>
    <col min="1" max="3" width="13.00390625" style="40" customWidth="1"/>
    <col min="4" max="4" width="14.28125" style="40" bestFit="1" customWidth="1"/>
    <col min="5" max="5" width="17.00390625" style="40" bestFit="1" customWidth="1"/>
    <col min="6" max="6" width="12.8515625" style="40" bestFit="1" customWidth="1"/>
    <col min="7" max="7" width="6.28125" style="40" customWidth="1"/>
    <col min="8" max="8" width="14.57421875" style="40" customWidth="1"/>
    <col min="9" max="9" width="10.421875" style="40" bestFit="1" customWidth="1"/>
    <col min="10" max="10" width="15.8515625" style="40" bestFit="1" customWidth="1"/>
    <col min="11" max="11" width="10.140625" style="40" bestFit="1" customWidth="1"/>
    <col min="12" max="12" width="18.28125" style="40" customWidth="1"/>
    <col min="13" max="13" width="15.00390625" style="40" bestFit="1" customWidth="1"/>
    <col min="14" max="19" width="9.140625" style="40" customWidth="1"/>
    <col min="20" max="20" width="0" style="40" hidden="1" customWidth="1"/>
    <col min="21" max="16384" width="9.140625" style="40" customWidth="1"/>
  </cols>
  <sheetData>
    <row r="1" spans="1:11" ht="15.75">
      <c r="A1" s="266" t="s">
        <v>313</v>
      </c>
      <c r="B1" s="266"/>
      <c r="C1" s="266"/>
      <c r="D1" s="266"/>
      <c r="E1" s="266"/>
      <c r="F1" s="266"/>
      <c r="G1" s="266"/>
      <c r="H1" s="266"/>
      <c r="I1" s="266"/>
      <c r="J1" s="266"/>
      <c r="K1" s="266"/>
    </row>
    <row r="2" spans="1:11" ht="15.75">
      <c r="A2" s="268" t="s">
        <v>247</v>
      </c>
      <c r="B2" s="268"/>
      <c r="C2" s="268"/>
      <c r="D2" s="268"/>
      <c r="E2" s="268"/>
      <c r="F2" s="268"/>
      <c r="G2" s="268"/>
      <c r="H2" s="268"/>
      <c r="I2" s="268"/>
      <c r="J2" s="268"/>
      <c r="K2" s="268"/>
    </row>
    <row r="3" spans="1:11" ht="15.75">
      <c r="A3" s="266" t="s">
        <v>248</v>
      </c>
      <c r="B3" s="266"/>
      <c r="C3" s="266"/>
      <c r="D3" s="266"/>
      <c r="E3" s="266"/>
      <c r="F3" s="266"/>
      <c r="G3" s="266"/>
      <c r="H3" s="266"/>
      <c r="I3" s="266"/>
      <c r="J3" s="266"/>
      <c r="K3" s="266"/>
    </row>
    <row r="4" spans="1:11" ht="15.75">
      <c r="A4" s="266" t="s">
        <v>249</v>
      </c>
      <c r="B4" s="266"/>
      <c r="C4" s="266"/>
      <c r="D4" s="266"/>
      <c r="E4" s="266"/>
      <c r="F4" s="266"/>
      <c r="G4" s="266"/>
      <c r="H4" s="266"/>
      <c r="I4" s="266"/>
      <c r="J4" s="266"/>
      <c r="K4" s="266"/>
    </row>
    <row r="5" spans="2:5" ht="18">
      <c r="B5" s="41"/>
      <c r="C5" s="42"/>
      <c r="D5" s="42"/>
      <c r="E5" s="42"/>
    </row>
    <row r="6" spans="2:10" ht="15">
      <c r="B6" s="43"/>
      <c r="H6" s="224" t="s">
        <v>0</v>
      </c>
      <c r="I6" s="587">
        <f>'Inst.for Unit, Rent, HH'!H6</f>
        <v>0</v>
      </c>
      <c r="J6" s="587"/>
    </row>
    <row r="7" ht="15">
      <c r="B7" s="45"/>
    </row>
    <row r="8" spans="2:12" ht="15">
      <c r="B8" s="46"/>
      <c r="C8" s="47" t="s">
        <v>68</v>
      </c>
      <c r="D8" s="590">
        <f>IF('Unit Information'!C10:L10="","",'Unit Information'!C10:L10)</f>
      </c>
      <c r="E8" s="590"/>
      <c r="F8" s="590"/>
      <c r="G8" s="590"/>
      <c r="H8" s="590"/>
      <c r="I8" s="590"/>
      <c r="J8" s="590"/>
      <c r="K8" s="590"/>
      <c r="L8" s="590"/>
    </row>
    <row r="9" spans="2:12" ht="15">
      <c r="B9" s="46"/>
      <c r="C9" s="47" t="s">
        <v>29</v>
      </c>
      <c r="D9" s="590">
        <f>IF('Unit Information'!C11:L11="","",'Unit Information'!C11:L11)</f>
      </c>
      <c r="E9" s="590"/>
      <c r="F9" s="590"/>
      <c r="G9" s="590"/>
      <c r="H9" s="590"/>
      <c r="I9" s="590"/>
      <c r="J9" s="590"/>
      <c r="K9" s="590"/>
      <c r="L9" s="590"/>
    </row>
    <row r="10" spans="2:12" ht="15">
      <c r="B10" s="46"/>
      <c r="C10" s="47" t="s">
        <v>30</v>
      </c>
      <c r="D10" s="223">
        <f>IF('Unit Information'!C12="","",'Unit Information'!C12)</f>
      </c>
      <c r="E10" s="591"/>
      <c r="F10" s="592"/>
      <c r="G10" s="592"/>
      <c r="H10" s="592"/>
      <c r="I10" s="592"/>
      <c r="J10" s="592"/>
      <c r="K10" s="592"/>
      <c r="L10" s="592"/>
    </row>
    <row r="11" spans="1:13" ht="15.75" thickBot="1">
      <c r="A11" s="44"/>
      <c r="B11" s="48"/>
      <c r="C11" s="48"/>
      <c r="D11" s="48"/>
      <c r="E11" s="48"/>
      <c r="F11" s="48"/>
      <c r="G11" s="48"/>
      <c r="H11" s="48"/>
      <c r="I11" s="48"/>
      <c r="J11" s="48"/>
      <c r="K11" s="48"/>
      <c r="L11" s="48"/>
      <c r="M11" s="48"/>
    </row>
    <row r="12" spans="1:13" ht="15.75" thickTop="1">
      <c r="A12" s="214"/>
      <c r="B12" s="588" t="s">
        <v>33</v>
      </c>
      <c r="C12" s="588"/>
      <c r="D12" s="588"/>
      <c r="E12" s="588"/>
      <c r="F12" s="588"/>
      <c r="G12" s="588"/>
      <c r="H12" s="588"/>
      <c r="I12" s="588"/>
      <c r="J12" s="588"/>
      <c r="K12" s="588"/>
      <c r="L12" s="588"/>
      <c r="M12" s="589"/>
    </row>
    <row r="13" spans="1:13" ht="15">
      <c r="A13" s="215" t="s">
        <v>34</v>
      </c>
      <c r="B13" s="216" t="s">
        <v>35</v>
      </c>
      <c r="C13" s="217" t="s">
        <v>36</v>
      </c>
      <c r="D13" s="217" t="s">
        <v>37</v>
      </c>
      <c r="E13" s="217" t="s">
        <v>38</v>
      </c>
      <c r="F13" s="217" t="s">
        <v>39</v>
      </c>
      <c r="G13" s="217" t="s">
        <v>40</v>
      </c>
      <c r="H13" s="217" t="s">
        <v>41</v>
      </c>
      <c r="I13" s="217" t="s">
        <v>42</v>
      </c>
      <c r="J13" s="217" t="s">
        <v>43</v>
      </c>
      <c r="K13" s="217" t="s">
        <v>44</v>
      </c>
      <c r="L13" s="217" t="s">
        <v>83</v>
      </c>
      <c r="M13" s="217" t="s">
        <v>84</v>
      </c>
    </row>
    <row r="14" spans="1:13" ht="27">
      <c r="A14" s="49" t="s">
        <v>45</v>
      </c>
      <c r="B14" s="50" t="s">
        <v>70</v>
      </c>
      <c r="C14" s="51" t="s">
        <v>52</v>
      </c>
      <c r="D14" s="52" t="s">
        <v>53</v>
      </c>
      <c r="E14" s="53" t="s">
        <v>75</v>
      </c>
      <c r="F14" s="53" t="s">
        <v>76</v>
      </c>
      <c r="G14" s="51" t="s">
        <v>54</v>
      </c>
      <c r="H14" s="53" t="s">
        <v>55</v>
      </c>
      <c r="I14" s="51" t="s">
        <v>56</v>
      </c>
      <c r="J14" s="53" t="s">
        <v>77</v>
      </c>
      <c r="K14" s="53" t="s">
        <v>57</v>
      </c>
      <c r="L14" s="53" t="s">
        <v>78</v>
      </c>
      <c r="M14" s="53" t="s">
        <v>58</v>
      </c>
    </row>
    <row r="15" spans="1:13" ht="15">
      <c r="A15" s="54">
        <f>'Unit Information'!A18</f>
        <v>0</v>
      </c>
      <c r="B15" s="218"/>
      <c r="C15" s="219"/>
      <c r="D15" s="218"/>
      <c r="E15" s="218"/>
      <c r="F15" s="218"/>
      <c r="G15" s="218"/>
      <c r="H15" s="218"/>
      <c r="I15" s="218"/>
      <c r="J15" s="220"/>
      <c r="K15" s="218"/>
      <c r="L15" s="218"/>
      <c r="M15" s="218"/>
    </row>
    <row r="16" spans="1:13" ht="15">
      <c r="A16" s="54">
        <f>'Unit Information'!A19</f>
        <v>0</v>
      </c>
      <c r="B16" s="218"/>
      <c r="C16" s="219"/>
      <c r="D16" s="218"/>
      <c r="E16" s="218"/>
      <c r="F16" s="218"/>
      <c r="G16" s="218"/>
      <c r="H16" s="218"/>
      <c r="I16" s="218"/>
      <c r="J16" s="220"/>
      <c r="K16" s="218"/>
      <c r="L16" s="218"/>
      <c r="M16" s="218"/>
    </row>
    <row r="17" spans="1:13" ht="15">
      <c r="A17" s="54">
        <f>'Unit Information'!A20</f>
        <v>0</v>
      </c>
      <c r="B17" s="218"/>
      <c r="C17" s="219"/>
      <c r="D17" s="218"/>
      <c r="E17" s="218"/>
      <c r="F17" s="218"/>
      <c r="G17" s="218"/>
      <c r="H17" s="218"/>
      <c r="I17" s="218"/>
      <c r="J17" s="220"/>
      <c r="K17" s="218"/>
      <c r="L17" s="218"/>
      <c r="M17" s="218"/>
    </row>
    <row r="18" spans="1:13" ht="15">
      <c r="A18" s="54">
        <f>'Unit Information'!A21</f>
        <v>0</v>
      </c>
      <c r="B18" s="218"/>
      <c r="C18" s="219"/>
      <c r="D18" s="218"/>
      <c r="E18" s="218"/>
      <c r="F18" s="218"/>
      <c r="G18" s="218"/>
      <c r="H18" s="218"/>
      <c r="I18" s="218"/>
      <c r="J18" s="220"/>
      <c r="K18" s="218"/>
      <c r="L18" s="218"/>
      <c r="M18" s="218"/>
    </row>
    <row r="19" spans="1:13" ht="15">
      <c r="A19" s="54">
        <f>'Unit Information'!A22</f>
        <v>0</v>
      </c>
      <c r="B19" s="218"/>
      <c r="C19" s="219"/>
      <c r="D19" s="218"/>
      <c r="E19" s="218"/>
      <c r="F19" s="218"/>
      <c r="G19" s="218"/>
      <c r="H19" s="218"/>
      <c r="I19" s="218"/>
      <c r="J19" s="220"/>
      <c r="K19" s="218"/>
      <c r="L19" s="218"/>
      <c r="M19" s="218"/>
    </row>
    <row r="20" spans="1:13" ht="15">
      <c r="A20" s="54">
        <f>'Unit Information'!A23</f>
        <v>0</v>
      </c>
      <c r="B20" s="218"/>
      <c r="C20" s="219"/>
      <c r="D20" s="218"/>
      <c r="E20" s="218"/>
      <c r="F20" s="218"/>
      <c r="G20" s="218"/>
      <c r="H20" s="218"/>
      <c r="I20" s="218"/>
      <c r="J20" s="220"/>
      <c r="K20" s="218"/>
      <c r="L20" s="218"/>
      <c r="M20" s="218"/>
    </row>
    <row r="21" spans="1:13" ht="15">
      <c r="A21" s="54">
        <f>'Unit Information'!A24</f>
        <v>0</v>
      </c>
      <c r="B21" s="218"/>
      <c r="C21" s="219"/>
      <c r="D21" s="218"/>
      <c r="E21" s="218"/>
      <c r="F21" s="218"/>
      <c r="G21" s="218"/>
      <c r="H21" s="218"/>
      <c r="I21" s="218"/>
      <c r="J21" s="220"/>
      <c r="K21" s="218"/>
      <c r="L21" s="218"/>
      <c r="M21" s="218"/>
    </row>
    <row r="22" spans="1:13" ht="15">
      <c r="A22" s="54">
        <f>'Unit Information'!A25</f>
        <v>0</v>
      </c>
      <c r="B22" s="218"/>
      <c r="C22" s="219"/>
      <c r="D22" s="218"/>
      <c r="E22" s="218"/>
      <c r="F22" s="218"/>
      <c r="G22" s="218"/>
      <c r="H22" s="218"/>
      <c r="I22" s="218"/>
      <c r="J22" s="220"/>
      <c r="K22" s="218"/>
      <c r="L22" s="218"/>
      <c r="M22" s="218"/>
    </row>
    <row r="23" spans="1:13" ht="15">
      <c r="A23" s="54">
        <f>'Unit Information'!A26</f>
        <v>0</v>
      </c>
      <c r="B23" s="218"/>
      <c r="C23" s="219"/>
      <c r="D23" s="218"/>
      <c r="E23" s="218"/>
      <c r="F23" s="218"/>
      <c r="G23" s="218"/>
      <c r="H23" s="218"/>
      <c r="I23" s="218"/>
      <c r="J23" s="220"/>
      <c r="K23" s="218"/>
      <c r="L23" s="218"/>
      <c r="M23" s="218"/>
    </row>
    <row r="24" spans="1:13" ht="15">
      <c r="A24" s="54">
        <f>'Unit Information'!A27</f>
        <v>0</v>
      </c>
      <c r="B24" s="218"/>
      <c r="C24" s="219"/>
      <c r="D24" s="218"/>
      <c r="E24" s="218"/>
      <c r="F24" s="218"/>
      <c r="G24" s="218"/>
      <c r="H24" s="218"/>
      <c r="I24" s="218"/>
      <c r="J24" s="220"/>
      <c r="K24" s="218"/>
      <c r="L24" s="218"/>
      <c r="M24" s="218"/>
    </row>
    <row r="25" spans="1:13" ht="15">
      <c r="A25" s="54">
        <f>'Unit Information'!A28</f>
        <v>0</v>
      </c>
      <c r="B25" s="218"/>
      <c r="C25" s="219"/>
      <c r="D25" s="218"/>
      <c r="E25" s="218"/>
      <c r="F25" s="218"/>
      <c r="G25" s="218"/>
      <c r="H25" s="218"/>
      <c r="I25" s="218"/>
      <c r="J25" s="220"/>
      <c r="K25" s="218"/>
      <c r="L25" s="218"/>
      <c r="M25" s="218"/>
    </row>
    <row r="26" spans="1:13" ht="15">
      <c r="A26" s="54">
        <f>'Unit Information'!A29</f>
        <v>0</v>
      </c>
      <c r="B26" s="218"/>
      <c r="C26" s="219"/>
      <c r="D26" s="218"/>
      <c r="E26" s="218"/>
      <c r="F26" s="218"/>
      <c r="G26" s="218"/>
      <c r="H26" s="218"/>
      <c r="I26" s="218"/>
      <c r="J26" s="220"/>
      <c r="K26" s="218"/>
      <c r="L26" s="218"/>
      <c r="M26" s="218"/>
    </row>
    <row r="27" spans="1:13" ht="15">
      <c r="A27" s="54">
        <f>'Unit Information'!A30</f>
        <v>0</v>
      </c>
      <c r="B27" s="218"/>
      <c r="C27" s="219"/>
      <c r="D27" s="218"/>
      <c r="E27" s="218"/>
      <c r="F27" s="218"/>
      <c r="G27" s="218"/>
      <c r="H27" s="218"/>
      <c r="I27" s="218"/>
      <c r="J27" s="220"/>
      <c r="K27" s="218"/>
      <c r="L27" s="218"/>
      <c r="M27" s="218"/>
    </row>
    <row r="28" spans="1:13" ht="15">
      <c r="A28" s="54">
        <f>'Unit Information'!A31</f>
        <v>0</v>
      </c>
      <c r="B28" s="218"/>
      <c r="C28" s="219"/>
      <c r="D28" s="218"/>
      <c r="E28" s="218"/>
      <c r="F28" s="218"/>
      <c r="G28" s="218"/>
      <c r="H28" s="218"/>
      <c r="I28" s="218"/>
      <c r="J28" s="220"/>
      <c r="K28" s="218"/>
      <c r="L28" s="218"/>
      <c r="M28" s="218"/>
    </row>
    <row r="29" spans="1:13" ht="15">
      <c r="A29" s="54">
        <f>'Unit Information'!A32</f>
        <v>0</v>
      </c>
      <c r="B29" s="218"/>
      <c r="C29" s="219"/>
      <c r="D29" s="218"/>
      <c r="E29" s="218"/>
      <c r="F29" s="218"/>
      <c r="G29" s="218"/>
      <c r="H29" s="218"/>
      <c r="I29" s="218"/>
      <c r="J29" s="220"/>
      <c r="K29" s="218"/>
      <c r="L29" s="218"/>
      <c r="M29" s="218"/>
    </row>
    <row r="30" spans="1:13" ht="15">
      <c r="A30" s="54">
        <f>'Unit Information'!A33</f>
        <v>0</v>
      </c>
      <c r="B30" s="218"/>
      <c r="C30" s="219"/>
      <c r="D30" s="218"/>
      <c r="E30" s="218"/>
      <c r="F30" s="218"/>
      <c r="G30" s="218"/>
      <c r="H30" s="218"/>
      <c r="I30" s="218"/>
      <c r="J30" s="220"/>
      <c r="K30" s="218"/>
      <c r="L30" s="218"/>
      <c r="M30" s="218"/>
    </row>
    <row r="31" spans="1:13" ht="15">
      <c r="A31" s="54">
        <f>'Unit Information'!A34</f>
        <v>0</v>
      </c>
      <c r="B31" s="218"/>
      <c r="C31" s="219"/>
      <c r="D31" s="218"/>
      <c r="E31" s="218"/>
      <c r="F31" s="218"/>
      <c r="G31" s="218"/>
      <c r="H31" s="218"/>
      <c r="I31" s="218"/>
      <c r="J31" s="220"/>
      <c r="K31" s="218"/>
      <c r="L31" s="218"/>
      <c r="M31" s="218"/>
    </row>
    <row r="32" spans="1:13" ht="15">
      <c r="A32" s="54">
        <f>'Unit Information'!A35</f>
        <v>0</v>
      </c>
      <c r="B32" s="218"/>
      <c r="C32" s="219"/>
      <c r="D32" s="218"/>
      <c r="E32" s="218"/>
      <c r="F32" s="218"/>
      <c r="G32" s="218"/>
      <c r="H32" s="218"/>
      <c r="I32" s="218"/>
      <c r="J32" s="220"/>
      <c r="K32" s="218"/>
      <c r="L32" s="218"/>
      <c r="M32" s="218"/>
    </row>
    <row r="33" spans="1:13" ht="15">
      <c r="A33" s="54">
        <f>'Unit Information'!A36</f>
        <v>0</v>
      </c>
      <c r="B33" s="218"/>
      <c r="C33" s="219"/>
      <c r="D33" s="218"/>
      <c r="E33" s="218"/>
      <c r="F33" s="218"/>
      <c r="G33" s="218"/>
      <c r="H33" s="218"/>
      <c r="I33" s="218"/>
      <c r="J33" s="220"/>
      <c r="K33" s="218"/>
      <c r="L33" s="218"/>
      <c r="M33" s="218"/>
    </row>
    <row r="34" spans="1:13" ht="15">
      <c r="A34" s="54">
        <f>'Unit Information'!A37</f>
        <v>0</v>
      </c>
      <c r="B34" s="218"/>
      <c r="C34" s="219"/>
      <c r="D34" s="218"/>
      <c r="E34" s="218"/>
      <c r="F34" s="218"/>
      <c r="G34" s="218"/>
      <c r="H34" s="218"/>
      <c r="I34" s="218"/>
      <c r="J34" s="220"/>
      <c r="K34" s="218"/>
      <c r="L34" s="218"/>
      <c r="M34" s="218"/>
    </row>
    <row r="35" spans="1:13" ht="15">
      <c r="A35" s="54">
        <f>'Unit Information'!A38</f>
        <v>0</v>
      </c>
      <c r="B35" s="218"/>
      <c r="C35" s="219"/>
      <c r="D35" s="218"/>
      <c r="E35" s="218"/>
      <c r="F35" s="218"/>
      <c r="G35" s="218"/>
      <c r="H35" s="218"/>
      <c r="I35" s="218"/>
      <c r="J35" s="220"/>
      <c r="K35" s="218"/>
      <c r="L35" s="218"/>
      <c r="M35" s="218"/>
    </row>
    <row r="36" spans="1:13" ht="15">
      <c r="A36" s="54">
        <f>'Unit Information'!A39</f>
        <v>0</v>
      </c>
      <c r="B36" s="218"/>
      <c r="C36" s="219"/>
      <c r="D36" s="218"/>
      <c r="E36" s="218"/>
      <c r="F36" s="218"/>
      <c r="G36" s="218"/>
      <c r="H36" s="218"/>
      <c r="I36" s="218"/>
      <c r="J36" s="220"/>
      <c r="K36" s="218"/>
      <c r="L36" s="218"/>
      <c r="M36" s="218"/>
    </row>
    <row r="37" spans="1:13" ht="15">
      <c r="A37" s="54">
        <f>'Unit Information'!A40</f>
        <v>0</v>
      </c>
      <c r="B37" s="218"/>
      <c r="C37" s="219"/>
      <c r="D37" s="218"/>
      <c r="E37" s="218"/>
      <c r="F37" s="218"/>
      <c r="G37" s="218"/>
      <c r="H37" s="218"/>
      <c r="I37" s="218"/>
      <c r="J37" s="220"/>
      <c r="K37" s="218"/>
      <c r="L37" s="218"/>
      <c r="M37" s="218"/>
    </row>
    <row r="38" spans="1:13" ht="15">
      <c r="A38" s="54">
        <f>'Unit Information'!A41</f>
        <v>0</v>
      </c>
      <c r="B38" s="218"/>
      <c r="C38" s="219"/>
      <c r="D38" s="218"/>
      <c r="E38" s="218"/>
      <c r="F38" s="218"/>
      <c r="G38" s="218"/>
      <c r="H38" s="218"/>
      <c r="I38" s="218"/>
      <c r="J38" s="220"/>
      <c r="K38" s="218"/>
      <c r="L38" s="218"/>
      <c r="M38" s="218"/>
    </row>
    <row r="39" spans="1:13" ht="15">
      <c r="A39" s="54">
        <f>'Unit Information'!A42</f>
        <v>0</v>
      </c>
      <c r="B39" s="218"/>
      <c r="C39" s="219"/>
      <c r="D39" s="218"/>
      <c r="E39" s="218"/>
      <c r="F39" s="218"/>
      <c r="G39" s="218"/>
      <c r="H39" s="218"/>
      <c r="I39" s="218"/>
      <c r="J39" s="220"/>
      <c r="K39" s="218"/>
      <c r="L39" s="218"/>
      <c r="M39" s="218"/>
    </row>
    <row r="40" spans="1:13" ht="15">
      <c r="A40" s="54">
        <f>'Unit Information'!A43</f>
        <v>0</v>
      </c>
      <c r="B40" s="218"/>
      <c r="C40" s="219"/>
      <c r="D40" s="218"/>
      <c r="E40" s="218"/>
      <c r="F40" s="218"/>
      <c r="G40" s="218"/>
      <c r="H40" s="218"/>
      <c r="I40" s="218"/>
      <c r="J40" s="220"/>
      <c r="K40" s="218"/>
      <c r="L40" s="218"/>
      <c r="M40" s="218"/>
    </row>
    <row r="41" spans="1:13" ht="15">
      <c r="A41" s="54">
        <f>'Unit Information'!A44</f>
        <v>0</v>
      </c>
      <c r="B41" s="218"/>
      <c r="C41" s="219"/>
      <c r="D41" s="218"/>
      <c r="E41" s="218"/>
      <c r="F41" s="218"/>
      <c r="G41" s="218"/>
      <c r="H41" s="218"/>
      <c r="I41" s="218"/>
      <c r="J41" s="220"/>
      <c r="K41" s="218"/>
      <c r="L41" s="218"/>
      <c r="M41" s="218"/>
    </row>
    <row r="42" spans="1:13" ht="15">
      <c r="A42" s="54">
        <f>'Unit Information'!A45</f>
        <v>0</v>
      </c>
      <c r="B42" s="218"/>
      <c r="C42" s="219"/>
      <c r="D42" s="218"/>
      <c r="E42" s="218"/>
      <c r="F42" s="218"/>
      <c r="G42" s="218"/>
      <c r="H42" s="218"/>
      <c r="I42" s="218"/>
      <c r="J42" s="220"/>
      <c r="K42" s="218"/>
      <c r="L42" s="218"/>
      <c r="M42" s="218"/>
    </row>
    <row r="43" spans="1:13" ht="15">
      <c r="A43" s="54">
        <f>'Unit Information'!A46</f>
        <v>0</v>
      </c>
      <c r="B43" s="218"/>
      <c r="C43" s="219"/>
      <c r="D43" s="218"/>
      <c r="E43" s="218"/>
      <c r="F43" s="218"/>
      <c r="G43" s="218"/>
      <c r="H43" s="218"/>
      <c r="I43" s="218"/>
      <c r="J43" s="220"/>
      <c r="K43" s="218"/>
      <c r="L43" s="218"/>
      <c r="M43" s="218"/>
    </row>
    <row r="44" spans="2:20" ht="18">
      <c r="B44" s="55"/>
      <c r="C44" s="56"/>
      <c r="D44" s="48"/>
      <c r="E44" s="48"/>
      <c r="F44" s="48"/>
      <c r="G44" s="57"/>
      <c r="H44" s="48"/>
      <c r="I44" s="48"/>
      <c r="J44" s="48"/>
      <c r="K44" s="48"/>
      <c r="L44" s="56"/>
      <c r="T44" s="40" t="s">
        <v>158</v>
      </c>
    </row>
    <row r="47" spans="1:11" ht="15">
      <c r="A47" s="583" t="s">
        <v>105</v>
      </c>
      <c r="B47" s="584"/>
      <c r="C47" s="584"/>
      <c r="D47" s="58"/>
      <c r="E47" s="58"/>
      <c r="F47" s="58"/>
      <c r="G47" s="58"/>
      <c r="H47" s="58"/>
      <c r="I47" s="58"/>
      <c r="J47" s="58"/>
      <c r="K47" s="59"/>
    </row>
    <row r="48" spans="1:4" ht="15">
      <c r="A48" s="40" t="s">
        <v>109</v>
      </c>
      <c r="B48" s="40" t="s">
        <v>110</v>
      </c>
      <c r="C48" s="40" t="s">
        <v>91</v>
      </c>
      <c r="D48" s="40" t="s">
        <v>85</v>
      </c>
    </row>
    <row r="49" spans="1:5" ht="31.5" customHeight="1">
      <c r="A49" s="60" t="s">
        <v>95</v>
      </c>
      <c r="B49" s="60" t="s">
        <v>96</v>
      </c>
      <c r="C49" s="60" t="s">
        <v>97</v>
      </c>
      <c r="D49" s="60" t="s">
        <v>98</v>
      </c>
      <c r="E49" s="60"/>
    </row>
    <row r="51" spans="1:4" ht="30">
      <c r="A51" s="40" t="s">
        <v>102</v>
      </c>
      <c r="B51" s="60" t="s">
        <v>111</v>
      </c>
      <c r="C51" s="40" t="s">
        <v>100</v>
      </c>
      <c r="D51" s="40" t="s">
        <v>102</v>
      </c>
    </row>
    <row r="52" spans="1:4" ht="15">
      <c r="A52" s="40" t="s">
        <v>103</v>
      </c>
      <c r="B52" s="40" t="s">
        <v>59</v>
      </c>
      <c r="C52" s="40" t="s">
        <v>112</v>
      </c>
      <c r="D52" s="40" t="s">
        <v>103</v>
      </c>
    </row>
    <row r="53" spans="1:4" ht="15">
      <c r="A53" s="40" t="s">
        <v>104</v>
      </c>
      <c r="B53" s="40" t="s">
        <v>59</v>
      </c>
      <c r="C53" s="40" t="s">
        <v>113</v>
      </c>
      <c r="D53" s="40" t="s">
        <v>104</v>
      </c>
    </row>
    <row r="54" spans="1:4" ht="15">
      <c r="A54" s="40" t="s">
        <v>99</v>
      </c>
      <c r="B54" s="40" t="s">
        <v>59</v>
      </c>
      <c r="C54" s="40" t="s">
        <v>101</v>
      </c>
      <c r="D54" s="40" t="s">
        <v>99</v>
      </c>
    </row>
    <row r="56" spans="1:3" ht="15">
      <c r="A56" s="61" t="s">
        <v>114</v>
      </c>
      <c r="B56" s="62"/>
      <c r="C56" s="62"/>
    </row>
    <row r="57" spans="1:15" ht="15">
      <c r="A57" s="40">
        <v>11</v>
      </c>
      <c r="B57" s="579" t="s">
        <v>115</v>
      </c>
      <c r="C57" s="580"/>
      <c r="D57" s="580"/>
      <c r="E57" s="580"/>
      <c r="F57" s="580"/>
      <c r="G57" s="580"/>
      <c r="H57" s="580"/>
      <c r="I57" s="580"/>
      <c r="J57" s="580"/>
      <c r="K57" s="580"/>
      <c r="L57" s="580"/>
      <c r="M57" s="580"/>
      <c r="N57" s="580"/>
      <c r="O57" s="580"/>
    </row>
    <row r="58" spans="1:15" ht="15">
      <c r="A58" s="40">
        <v>12</v>
      </c>
      <c r="B58" s="585" t="s">
        <v>116</v>
      </c>
      <c r="C58" s="586"/>
      <c r="D58" s="586"/>
      <c r="E58" s="586"/>
      <c r="F58" s="586"/>
      <c r="G58" s="586"/>
      <c r="H58" s="586"/>
      <c r="I58" s="586"/>
      <c r="J58" s="586"/>
      <c r="K58" s="586"/>
      <c r="L58" s="586"/>
      <c r="M58" s="586"/>
      <c r="N58" s="586"/>
      <c r="O58" s="586"/>
    </row>
    <row r="59" spans="1:15" ht="15">
      <c r="A59" s="40">
        <v>13</v>
      </c>
      <c r="B59" s="581" t="s">
        <v>117</v>
      </c>
      <c r="C59" s="582"/>
      <c r="D59" s="582"/>
      <c r="E59" s="582"/>
      <c r="F59" s="582"/>
      <c r="G59" s="582"/>
      <c r="H59" s="582"/>
      <c r="I59" s="582"/>
      <c r="J59" s="582"/>
      <c r="K59" s="582"/>
      <c r="L59" s="582"/>
      <c r="M59" s="582"/>
      <c r="N59" s="582"/>
      <c r="O59" s="582"/>
    </row>
    <row r="60" spans="1:15" ht="15">
      <c r="A60" s="40">
        <v>14</v>
      </c>
      <c r="B60" s="581" t="s">
        <v>118</v>
      </c>
      <c r="C60" s="582"/>
      <c r="D60" s="582"/>
      <c r="E60" s="582"/>
      <c r="F60" s="582"/>
      <c r="G60" s="582"/>
      <c r="H60" s="582"/>
      <c r="I60" s="582"/>
      <c r="J60" s="582"/>
      <c r="K60" s="582"/>
      <c r="L60" s="582"/>
      <c r="M60" s="582"/>
      <c r="N60" s="582"/>
      <c r="O60" s="582"/>
    </row>
    <row r="61" spans="1:15" ht="15">
      <c r="A61" s="40">
        <v>15</v>
      </c>
      <c r="B61" s="581" t="s">
        <v>119</v>
      </c>
      <c r="C61" s="582"/>
      <c r="D61" s="582"/>
      <c r="E61" s="582"/>
      <c r="F61" s="582"/>
      <c r="G61" s="582"/>
      <c r="H61" s="582"/>
      <c r="I61" s="582"/>
      <c r="J61" s="582"/>
      <c r="K61" s="582"/>
      <c r="L61" s="582"/>
      <c r="M61" s="582"/>
      <c r="N61" s="582"/>
      <c r="O61" s="582"/>
    </row>
    <row r="62" spans="1:15" ht="15">
      <c r="A62" s="40">
        <v>16</v>
      </c>
      <c r="B62" s="581" t="s">
        <v>120</v>
      </c>
      <c r="C62" s="582"/>
      <c r="D62" s="582"/>
      <c r="E62" s="582"/>
      <c r="F62" s="582"/>
      <c r="G62" s="582"/>
      <c r="H62" s="582"/>
      <c r="I62" s="582"/>
      <c r="J62" s="582"/>
      <c r="K62" s="582"/>
      <c r="L62" s="582"/>
      <c r="M62" s="582"/>
      <c r="N62" s="582"/>
      <c r="O62" s="582"/>
    </row>
    <row r="63" spans="1:15" ht="15">
      <c r="A63" s="40">
        <v>17</v>
      </c>
      <c r="B63" s="581" t="s">
        <v>121</v>
      </c>
      <c r="C63" s="582"/>
      <c r="D63" s="582"/>
      <c r="E63" s="582"/>
      <c r="F63" s="582"/>
      <c r="G63" s="582"/>
      <c r="H63" s="582"/>
      <c r="I63" s="582"/>
      <c r="J63" s="582"/>
      <c r="K63" s="582"/>
      <c r="L63" s="582"/>
      <c r="M63" s="582"/>
      <c r="N63" s="582"/>
      <c r="O63" s="582"/>
    </row>
    <row r="64" spans="1:15" ht="15">
      <c r="A64" s="40">
        <v>18</v>
      </c>
      <c r="B64" s="581" t="s">
        <v>122</v>
      </c>
      <c r="C64" s="582"/>
      <c r="D64" s="582"/>
      <c r="E64" s="582"/>
      <c r="F64" s="582"/>
      <c r="G64" s="582"/>
      <c r="H64" s="582"/>
      <c r="I64" s="582"/>
      <c r="J64" s="582"/>
      <c r="K64" s="582"/>
      <c r="L64" s="582"/>
      <c r="M64" s="582"/>
      <c r="N64" s="582"/>
      <c r="O64" s="582"/>
    </row>
  </sheetData>
  <sheetProtection/>
  <protectedRanges>
    <protectedRange password="CDF4" sqref="A15:A43" name="Range1"/>
  </protectedRanges>
  <mergeCells count="18">
    <mergeCell ref="A1:K1"/>
    <mergeCell ref="A2:K2"/>
    <mergeCell ref="A3:K3"/>
    <mergeCell ref="A4:K4"/>
    <mergeCell ref="I6:J6"/>
    <mergeCell ref="B12:M12"/>
    <mergeCell ref="D8:L8"/>
    <mergeCell ref="D9:L9"/>
    <mergeCell ref="E10:L10"/>
    <mergeCell ref="B57:O57"/>
    <mergeCell ref="B63:O63"/>
    <mergeCell ref="B64:O64"/>
    <mergeCell ref="A47:C47"/>
    <mergeCell ref="B58:O58"/>
    <mergeCell ref="B59:O59"/>
    <mergeCell ref="B60:O60"/>
    <mergeCell ref="B61:O61"/>
    <mergeCell ref="B62:O62"/>
  </mergeCells>
  <dataValidations count="5">
    <dataValidation type="list" allowBlank="1" showInputMessage="1" showErrorMessage="1" error="Please only choose from the dropdown box." sqref="D15:D43">
      <formula1>$A$51:$A$54</formula1>
    </dataValidation>
    <dataValidation type="list" allowBlank="1" showInputMessage="1" showErrorMessage="1" sqref="K15">
      <formula1>$D$51:$D$54</formula1>
    </dataValidation>
    <dataValidation type="custom" allowBlank="1" showInputMessage="1" showErrorMessage="1" error="The tenant's  income is too high." sqref="C37">
      <formula1>"&lt;130000"</formula1>
    </dataValidation>
    <dataValidation type="list" allowBlank="1" showInputMessage="1" showErrorMessage="1" sqref="F15">
      <formula1>$A$57:$A$64</formula1>
    </dataValidation>
    <dataValidation type="list" allowBlank="1" showInputMessage="1" showErrorMessage="1" sqref="H15:H43">
      <formula1>$C$51:$C$54</formula1>
    </dataValidation>
  </dataValidations>
  <printOptions/>
  <pageMargins left="0.7" right="0.7" top="0.75" bottom="0.75" header="0.3" footer="0.3"/>
  <pageSetup horizontalDpi="300" verticalDpi="300" orientation="portrait" r:id="rId1"/>
  <headerFooter>
    <oddHeader>&amp;CALAMEDA COUNTY HCD</oddHeader>
    <oddFooter>&amp;LALAMEDA COUNTY ANNUAL COMPLIANCE REPORT</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L39"/>
  <sheetViews>
    <sheetView zoomScalePageLayoutView="0" workbookViewId="0" topLeftCell="A25">
      <selection activeCell="R15" sqref="R15"/>
    </sheetView>
  </sheetViews>
  <sheetFormatPr defaultColWidth="8.8515625" defaultRowHeight="15"/>
  <cols>
    <col min="1" max="1" width="5.140625" style="101" customWidth="1"/>
    <col min="2" max="8" width="8.8515625" style="101" customWidth="1"/>
    <col min="9" max="9" width="14.57421875" style="101" customWidth="1"/>
    <col min="10" max="16384" width="8.8515625" style="101" customWidth="1"/>
  </cols>
  <sheetData>
    <row r="1" spans="2:10" ht="15.75">
      <c r="B1" s="266" t="s">
        <v>313</v>
      </c>
      <c r="C1" s="266"/>
      <c r="D1" s="266"/>
      <c r="E1" s="266"/>
      <c r="F1" s="266"/>
      <c r="G1" s="266"/>
      <c r="H1" s="266"/>
      <c r="I1" s="266"/>
      <c r="J1" s="266"/>
    </row>
    <row r="2" spans="2:10" ht="15.75">
      <c r="B2" s="268" t="s">
        <v>247</v>
      </c>
      <c r="C2" s="268"/>
      <c r="D2" s="268"/>
      <c r="E2" s="268"/>
      <c r="F2" s="268"/>
      <c r="G2" s="268"/>
      <c r="H2" s="268"/>
      <c r="I2" s="268"/>
      <c r="J2" s="268"/>
    </row>
    <row r="3" spans="2:10" ht="15.75">
      <c r="B3" s="266" t="s">
        <v>248</v>
      </c>
      <c r="C3" s="266"/>
      <c r="D3" s="266"/>
      <c r="E3" s="266"/>
      <c r="F3" s="266"/>
      <c r="G3" s="266"/>
      <c r="H3" s="266"/>
      <c r="I3" s="266"/>
      <c r="J3" s="266"/>
    </row>
    <row r="4" spans="2:10" ht="15.75">
      <c r="B4" s="266" t="s">
        <v>249</v>
      </c>
      <c r="C4" s="266"/>
      <c r="D4" s="266"/>
      <c r="E4" s="266"/>
      <c r="F4" s="266"/>
      <c r="G4" s="266"/>
      <c r="H4" s="266"/>
      <c r="I4" s="266"/>
      <c r="J4" s="266"/>
    </row>
    <row r="5" spans="2:10" ht="15.75">
      <c r="B5" s="103"/>
      <c r="C5" s="103"/>
      <c r="D5" s="103"/>
      <c r="E5" s="103"/>
      <c r="F5" s="103"/>
      <c r="G5" s="103"/>
      <c r="H5" s="103"/>
      <c r="I5" s="103"/>
      <c r="J5" s="103"/>
    </row>
    <row r="6" spans="7:10" ht="15.75">
      <c r="G6" s="116" t="s">
        <v>0</v>
      </c>
      <c r="H6" s="116"/>
      <c r="I6" s="601">
        <f>'Instrucions and Checklist'!I6</f>
        <v>0</v>
      </c>
      <c r="J6" s="601"/>
    </row>
    <row r="8" spans="2:10" ht="15.75">
      <c r="B8" s="201" t="s">
        <v>60</v>
      </c>
      <c r="C8" s="202"/>
      <c r="D8" s="202"/>
      <c r="E8" s="202"/>
      <c r="F8" s="202"/>
      <c r="G8" s="190"/>
      <c r="H8" s="190"/>
      <c r="I8" s="190"/>
      <c r="J8" s="190"/>
    </row>
    <row r="10" spans="2:10" ht="24.75" customHeight="1">
      <c r="B10" s="594" t="s">
        <v>277</v>
      </c>
      <c r="C10" s="594"/>
      <c r="D10" s="594"/>
      <c r="E10" s="594"/>
      <c r="F10" s="594"/>
      <c r="G10" s="594"/>
      <c r="H10" s="594"/>
      <c r="I10" s="594"/>
      <c r="J10" s="594"/>
    </row>
    <row r="11" spans="2:10" ht="24" customHeight="1">
      <c r="B11" s="594"/>
      <c r="C11" s="594"/>
      <c r="D11" s="594"/>
      <c r="E11" s="594"/>
      <c r="F11" s="594"/>
      <c r="G11" s="594"/>
      <c r="H11" s="594"/>
      <c r="I11" s="594"/>
      <c r="J11" s="594"/>
    </row>
    <row r="12" spans="2:3" ht="15.75">
      <c r="B12" s="102"/>
      <c r="C12" s="176" t="s">
        <v>276</v>
      </c>
    </row>
    <row r="13" spans="2:10" ht="62.25" customHeight="1">
      <c r="B13" s="593" t="s">
        <v>280</v>
      </c>
      <c r="C13" s="593"/>
      <c r="D13" s="593"/>
      <c r="E13" s="593"/>
      <c r="F13" s="593"/>
      <c r="G13" s="593"/>
      <c r="H13" s="593"/>
      <c r="I13" s="593"/>
      <c r="J13" s="593"/>
    </row>
    <row r="14" spans="2:10" ht="40.5" customHeight="1">
      <c r="B14" s="593" t="s">
        <v>278</v>
      </c>
      <c r="C14" s="593"/>
      <c r="D14" s="593"/>
      <c r="E14" s="593"/>
      <c r="F14" s="593"/>
      <c r="G14" s="593"/>
      <c r="H14" s="593"/>
      <c r="I14" s="593"/>
      <c r="J14" s="593"/>
    </row>
    <row r="15" spans="2:10" ht="39" customHeight="1">
      <c r="B15" s="593" t="s">
        <v>279</v>
      </c>
      <c r="C15" s="593"/>
      <c r="D15" s="593"/>
      <c r="E15" s="593"/>
      <c r="F15" s="593"/>
      <c r="G15" s="593"/>
      <c r="H15" s="593"/>
      <c r="I15" s="593"/>
      <c r="J15" s="593"/>
    </row>
    <row r="16" ht="15.75">
      <c r="B16" s="179" t="s">
        <v>281</v>
      </c>
    </row>
    <row r="17" spans="2:10" ht="37.5" customHeight="1">
      <c r="B17" s="593" t="s">
        <v>282</v>
      </c>
      <c r="C17" s="593"/>
      <c r="D17" s="593"/>
      <c r="E17" s="593"/>
      <c r="F17" s="593"/>
      <c r="G17" s="593"/>
      <c r="H17" s="593"/>
      <c r="I17" s="593"/>
      <c r="J17" s="593"/>
    </row>
    <row r="18" ht="15.75">
      <c r="B18" s="179" t="s">
        <v>283</v>
      </c>
    </row>
    <row r="19" spans="2:12" ht="15.75">
      <c r="B19" s="174"/>
      <c r="C19" s="174"/>
      <c r="D19" s="174"/>
      <c r="E19" s="174"/>
      <c r="F19" s="174"/>
      <c r="G19" s="174"/>
      <c r="H19" s="174"/>
      <c r="I19" s="174"/>
      <c r="J19" s="174"/>
      <c r="K19" s="174"/>
      <c r="L19" s="174"/>
    </row>
    <row r="20" spans="2:10" ht="15.75">
      <c r="B20" s="594" t="s">
        <v>284</v>
      </c>
      <c r="C20" s="594"/>
      <c r="D20" s="594"/>
      <c r="E20" s="594"/>
      <c r="F20" s="594"/>
      <c r="G20" s="594"/>
      <c r="H20" s="594"/>
      <c r="I20" s="594"/>
      <c r="J20" s="594"/>
    </row>
    <row r="21" spans="2:10" ht="37.5" customHeight="1">
      <c r="B21" s="594"/>
      <c r="C21" s="594"/>
      <c r="D21" s="594"/>
      <c r="E21" s="594"/>
      <c r="F21" s="594"/>
      <c r="G21" s="594"/>
      <c r="H21" s="594"/>
      <c r="I21" s="594"/>
      <c r="J21" s="594"/>
    </row>
    <row r="22" ht="15.75">
      <c r="B22" s="102"/>
    </row>
    <row r="23" ht="15.75">
      <c r="B23" s="102" t="s">
        <v>63</v>
      </c>
    </row>
    <row r="24" ht="15.75">
      <c r="B24" s="102"/>
    </row>
    <row r="25" spans="2:8" ht="16.5" thickBot="1">
      <c r="B25" s="175" t="s">
        <v>61</v>
      </c>
      <c r="C25" s="597"/>
      <c r="D25" s="597"/>
      <c r="E25" s="597"/>
      <c r="F25" s="597"/>
      <c r="G25" s="597"/>
      <c r="H25" s="597"/>
    </row>
    <row r="26" spans="2:9" ht="16.5" thickBot="1">
      <c r="B26" s="175" t="s">
        <v>6</v>
      </c>
      <c r="C26" s="598"/>
      <c r="D26" s="598"/>
      <c r="E26" s="598"/>
      <c r="F26" s="597"/>
      <c r="G26" s="597"/>
      <c r="H26" s="597"/>
      <c r="I26" s="176"/>
    </row>
    <row r="27" spans="2:9" ht="15.75">
      <c r="B27" s="175"/>
      <c r="D27" s="177"/>
      <c r="E27" s="177"/>
      <c r="I27" s="176"/>
    </row>
    <row r="28" spans="2:8" ht="31.5" customHeight="1" thickBot="1">
      <c r="B28" s="596" t="s">
        <v>62</v>
      </c>
      <c r="C28" s="596"/>
      <c r="F28" s="599"/>
      <c r="G28" s="599"/>
      <c r="H28" s="599"/>
    </row>
    <row r="29" spans="2:5" ht="16.5" thickBot="1">
      <c r="B29" s="175" t="s">
        <v>10</v>
      </c>
      <c r="C29" s="600"/>
      <c r="D29" s="600"/>
      <c r="E29" s="600"/>
    </row>
    <row r="30" spans="2:5" ht="16.5" thickBot="1">
      <c r="B30" s="175" t="s">
        <v>28</v>
      </c>
      <c r="C30" s="600"/>
      <c r="D30" s="600"/>
      <c r="E30" s="600"/>
    </row>
    <row r="33" spans="1:10" ht="24" customHeight="1">
      <c r="A33" s="595" t="s">
        <v>285</v>
      </c>
      <c r="B33" s="595"/>
      <c r="C33" s="595"/>
      <c r="D33" s="595"/>
      <c r="E33" s="595"/>
      <c r="F33" s="595"/>
      <c r="G33" s="595"/>
      <c r="H33" s="595"/>
      <c r="I33" s="595"/>
      <c r="J33" s="595"/>
    </row>
    <row r="34" spans="1:10" ht="15.75">
      <c r="A34" s="595"/>
      <c r="B34" s="595"/>
      <c r="C34" s="595"/>
      <c r="D34" s="595"/>
      <c r="E34" s="595"/>
      <c r="F34" s="595"/>
      <c r="G34" s="595"/>
      <c r="H34" s="595"/>
      <c r="I34" s="595"/>
      <c r="J34" s="595"/>
    </row>
    <row r="35" spans="1:10" ht="15.75">
      <c r="A35" s="595"/>
      <c r="B35" s="595"/>
      <c r="C35" s="595"/>
      <c r="D35" s="595"/>
      <c r="E35" s="595"/>
      <c r="F35" s="595"/>
      <c r="G35" s="595"/>
      <c r="H35" s="595"/>
      <c r="I35" s="595"/>
      <c r="J35" s="595"/>
    </row>
    <row r="37" ht="15.75">
      <c r="B37" s="178" t="s">
        <v>286</v>
      </c>
    </row>
    <row r="38" ht="15.75">
      <c r="D38" s="101" t="s">
        <v>288</v>
      </c>
    </row>
    <row r="39" ht="15.75">
      <c r="B39" s="101" t="s">
        <v>287</v>
      </c>
    </row>
  </sheetData>
  <sheetProtection/>
  <mergeCells count="20">
    <mergeCell ref="C26:E26"/>
    <mergeCell ref="F28:H28"/>
    <mergeCell ref="C29:E29"/>
    <mergeCell ref="C30:E30"/>
    <mergeCell ref="B1:J1"/>
    <mergeCell ref="B2:J2"/>
    <mergeCell ref="B3:J3"/>
    <mergeCell ref="B4:J4"/>
    <mergeCell ref="B10:J11"/>
    <mergeCell ref="I6:J6"/>
    <mergeCell ref="B13:J13"/>
    <mergeCell ref="B14:J14"/>
    <mergeCell ref="B15:J15"/>
    <mergeCell ref="B17:J17"/>
    <mergeCell ref="B20:J21"/>
    <mergeCell ref="A33:J35"/>
    <mergeCell ref="B28:C28"/>
    <mergeCell ref="F25:H25"/>
    <mergeCell ref="F26:H26"/>
    <mergeCell ref="C25:E25"/>
  </mergeCells>
  <printOptions/>
  <pageMargins left="0.7" right="0.7" top="0.75" bottom="0.75" header="0.3" footer="0.3"/>
  <pageSetup fitToHeight="1" fitToWidth="1" horizontalDpi="300" verticalDpi="300" orientation="portrait" scale="83" r:id="rId1"/>
  <headerFooter>
    <oddHeader>&amp;CALAMEDA COUNTY HCD</oddHeader>
    <oddFooter>&amp;LALAMEDA COUNTY ANNUAL COMPLIANCE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Paumen</dc:creator>
  <cp:keywords/>
  <dc:description/>
  <cp:lastModifiedBy>Anjanette Z. Scott</cp:lastModifiedBy>
  <cp:lastPrinted>2013-04-11T01:32:29Z</cp:lastPrinted>
  <dcterms:created xsi:type="dcterms:W3CDTF">2012-08-07T01:59:45Z</dcterms:created>
  <dcterms:modified xsi:type="dcterms:W3CDTF">2013-07-15T23:34:47Z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