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"/>
    </mc:Choice>
  </mc:AlternateContent>
  <xr:revisionPtr revIDLastSave="0" documentId="13_ncr:1_{C29193AF-EAD5-4A63-BA83-AA6928991E9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Sheet1!$A$1:$K$48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K28" i="1" l="1"/>
  <c r="I40" i="1" l="1"/>
  <c r="K36" i="1" l="1"/>
  <c r="I44" i="1" l="1"/>
  <c r="A3" i="2" l="1"/>
  <c r="F40" i="1" l="1"/>
  <c r="G3" i="1"/>
  <c r="G21" i="1"/>
  <c r="G14" i="1"/>
  <c r="K14" i="1" s="1"/>
  <c r="G29" i="1"/>
  <c r="G17" i="1"/>
  <c r="G4" i="1"/>
  <c r="G9" i="1"/>
  <c r="G10" i="1"/>
  <c r="G19" i="1"/>
  <c r="H19" i="1" s="1"/>
  <c r="H40" i="1" s="1"/>
  <c r="G40" i="1" l="1"/>
  <c r="G42" i="1" s="1"/>
  <c r="G44" i="1" s="1"/>
  <c r="H44" i="1"/>
  <c r="D40" i="1"/>
  <c r="D42" i="1" s="1"/>
  <c r="C40" i="1"/>
  <c r="C42" i="1" s="1"/>
  <c r="E40" i="1"/>
  <c r="E42" i="1" s="1"/>
</calcChain>
</file>

<file path=xl/sharedStrings.xml><?xml version="1.0" encoding="utf-8"?>
<sst xmlns="http://schemas.openxmlformats.org/spreadsheetml/2006/main" count="60" uniqueCount="60">
  <si>
    <t>Housing</t>
  </si>
  <si>
    <t>Approved Allocations BOS Meeting 7/12/16</t>
  </si>
  <si>
    <t xml:space="preserve">Employment </t>
  </si>
  <si>
    <t xml:space="preserve">Approved Allocations BOS Meeeting 8/2/16 </t>
  </si>
  <si>
    <t>Education</t>
  </si>
  <si>
    <t xml:space="preserve"> </t>
  </si>
  <si>
    <t>Mild/Moderate MH Services</t>
  </si>
  <si>
    <t>Family Reunification</t>
  </si>
  <si>
    <t>Transportation</t>
  </si>
  <si>
    <t>Innovations in Reentry</t>
  </si>
  <si>
    <t>Trust (set-aside)</t>
  </si>
  <si>
    <t>Totals</t>
  </si>
  <si>
    <t>Categories</t>
  </si>
  <si>
    <t>Grand Total FY 16/17</t>
  </si>
  <si>
    <t>Case Management (MH/SUD/Dual Diagnosis)</t>
  </si>
  <si>
    <t>FY 15/16 (carry over to FY 16/17 BOS approved 7/12/16)</t>
  </si>
  <si>
    <t>50% CBO Allocation Amount</t>
  </si>
  <si>
    <t>Remaining CBO Balance to be Allocated</t>
  </si>
  <si>
    <t>TDRC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</si>
  <si>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</si>
  <si>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</si>
  <si>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</si>
  <si>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</si>
  <si>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Leadership/Enterpreneurial Programs</t>
  </si>
  <si>
    <t>Opioid and Alcohol Use Prevention Programs</t>
  </si>
  <si>
    <t>Evidence-Based Practices Capacity Building Workshops</t>
  </si>
  <si>
    <t>Female and Male Residential Multi-Service Center (30 beds, $180/day)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</si>
  <si>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</si>
  <si>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</si>
  <si>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</si>
  <si>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</si>
  <si>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Pre-Trial Services (exp 6/30/19)</t>
  </si>
  <si>
    <t>Category Totals</t>
  </si>
  <si>
    <t>Higher Education</t>
  </si>
  <si>
    <t xml:space="preserve">Career Technical Education Training Programs 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</si>
  <si>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</si>
  <si>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</si>
  <si>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</si>
  <si>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</si>
  <si>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</si>
  <si>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</si>
  <si>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For Us By Us (exp 7/31/19)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</si>
  <si>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</si>
  <si>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</si>
  <si>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</si>
  <si>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</si>
  <si>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Housing - The Grand Project</t>
  </si>
  <si>
    <t>Women's Services</t>
  </si>
  <si>
    <t>Kinship Reentry Workforce</t>
  </si>
  <si>
    <t>Employment Contract Extension (thru 6/30/20)</t>
  </si>
  <si>
    <t>FY 18/19 Recommendations</t>
  </si>
  <si>
    <t>FY 19/20 Recommendations</t>
  </si>
  <si>
    <t>Indigent/Barrier Removal Fund</t>
  </si>
  <si>
    <t>Cognitive Behavior Interventions &amp; Incentives</t>
  </si>
  <si>
    <t>Employment - Increase Subsidized Hours</t>
  </si>
  <si>
    <t>Restorative Justice - Community Circles</t>
  </si>
  <si>
    <t>New Categories/Need Follow-Up Research and/or Information</t>
  </si>
  <si>
    <t>Refer to Attached</t>
  </si>
  <si>
    <t>Faith-Based Partnerships</t>
  </si>
  <si>
    <t>ACBH - Substance use and mental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</si>
</sst>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164" fontId="3" fillId="0" borderId="1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2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 readingOrder="2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 readingOrder="2"/>
    </xf>
    <xf numFmtId="164" fontId="1" fillId="0" borderId="1" xfId="2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right" vertical="center" readingOrder="2"/>
    </xf>
    <xf numFmtId="164" fontId="5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 readingOrder="2"/>
    </xf>
    <xf numFmtId="0" fontId="1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right" vertical="center"/>
    </xf>
    <xf numFmtId="164" fontId="3" fillId="5" borderId="4" xfId="0" applyNumberFormat="1" applyFont="1" applyFill="1" applyBorder="1" applyAlignment="1">
      <alignment horizontal="right" vertical="center" readingOrder="2"/>
    </xf>
    <xf numFmtId="0" fontId="3" fillId="5" borderId="1" xfId="0" applyFont="1" applyFill="1" applyBorder="1" applyAlignment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Layout" topLeftCell="A18" zoomScaleNormal="85" zoomScaleSheetLayoutView="81" workbookViewId="0">
      <selection activeCell="F24" sqref="F24"/>
    </sheetView>
  </sheetViews>
  <sheetFormatPr defaultRowHeight="15.6" x14ac:dyDescent="0.3"/>
  <cols>
    <col min="1" max="1" width="31.5546875" customWidth="1"/>
    <col min="2" max="2" width="15.109375" hidden="1" customWidth="1"/>
    <col min="3" max="3" width="13.109375" customWidth="1"/>
    <col min="4" max="4" width="13.88671875" customWidth="1"/>
    <col min="5" max="5" width="14.33203125" customWidth="1"/>
    <col min="6" max="6" width="17.5546875" customWidth="1"/>
    <col min="7" max="7" width="14.44140625" customWidth="1"/>
    <col min="8" max="8" width="18.88671875" customWidth="1"/>
    <col min="9" max="10" width="17.88671875" style="10" customWidth="1"/>
    <col min="11" max="11" width="14.88671875" customWidth="1"/>
  </cols>
  <sheetData>
    <row r="1" spans="1:11" ht="75.75" customHeight="1" x14ac:dyDescent="0.3">
      <c r="A1" s="13" t="s">
        <v>12</v>
      </c>
      <c r="B1" s="13" t="s">
        <v>15</v>
      </c>
      <c r="C1" s="13" t="s">
        <v>1</v>
      </c>
      <c r="D1" s="13" t="s">
        <v>3</v>
      </c>
      <c r="E1" s="13" t="s">
        <v>22</v>
      </c>
      <c r="F1" s="13" t="s">
        <v>21</v>
      </c>
      <c r="G1" s="13" t="s">
        <v>36</v>
      </c>
      <c r="H1" s="13" t="s">
        <v>43</v>
      </c>
      <c r="I1" s="14" t="s">
        <v>50</v>
      </c>
      <c r="J1" s="14" t="s">
        <v>51</v>
      </c>
      <c r="K1" s="13" t="s">
        <v>32</v>
      </c>
    </row>
    <row r="2" spans="1:11" ht="31.2" x14ac:dyDescent="0.3">
      <c r="A2" s="2" t="s">
        <v>59</v>
      </c>
      <c r="B2" s="27"/>
      <c r="C2" s="27">
        <v>2000000</v>
      </c>
      <c r="D2" s="27"/>
      <c r="E2" s="27">
        <v>2900000</v>
      </c>
      <c r="F2" s="35">
        <v>-110218</v>
      </c>
      <c r="G2" s="36">
        <v>4789782</v>
      </c>
      <c r="H2" s="37">
        <v>2900000</v>
      </c>
      <c r="I2" s="19">
        <v>2900000</v>
      </c>
      <c r="J2" s="19"/>
      <c r="K2" s="32"/>
    </row>
    <row r="3" spans="1:11" ht="31.2" x14ac:dyDescent="0.3">
      <c r="A3" s="5" t="s">
        <v>34</v>
      </c>
      <c r="B3" s="27"/>
      <c r="C3" s="22"/>
      <c r="D3" s="22"/>
      <c r="E3" s="32"/>
      <c r="F3" s="38">
        <v>2055693</v>
      </c>
      <c r="G3" s="38">
        <f>F3</f>
        <v>2055693</v>
      </c>
      <c r="H3" s="26"/>
      <c r="I3" s="20">
        <v>0</v>
      </c>
      <c r="J3" s="20"/>
      <c r="K3" s="22"/>
    </row>
    <row r="4" spans="1:11" ht="31.2" x14ac:dyDescent="0.3">
      <c r="A4" s="2" t="s">
        <v>14</v>
      </c>
      <c r="B4" s="27">
        <v>1000000</v>
      </c>
      <c r="C4" s="27"/>
      <c r="D4" s="27"/>
      <c r="E4" s="27"/>
      <c r="F4" s="27"/>
      <c r="G4" s="39">
        <f>B4</f>
        <v>1000000</v>
      </c>
      <c r="H4" s="21">
        <v>0</v>
      </c>
      <c r="I4" s="20">
        <v>0</v>
      </c>
      <c r="J4" s="20"/>
      <c r="K4" s="32"/>
    </row>
    <row r="5" spans="1:11" ht="31.2" x14ac:dyDescent="0.3">
      <c r="A5" s="2" t="s">
        <v>27</v>
      </c>
      <c r="B5" s="27"/>
      <c r="C5" s="22"/>
      <c r="D5" s="22"/>
      <c r="E5" s="40"/>
      <c r="F5" s="40"/>
      <c r="G5" s="26"/>
      <c r="H5" s="21">
        <v>250000</v>
      </c>
      <c r="I5" s="19">
        <v>0</v>
      </c>
      <c r="J5" s="19"/>
      <c r="K5" s="32"/>
    </row>
    <row r="6" spans="1:11" ht="31.2" x14ac:dyDescent="0.3">
      <c r="A6" s="51" t="s">
        <v>53</v>
      </c>
      <c r="B6" s="52"/>
      <c r="C6" s="53"/>
      <c r="D6" s="53"/>
      <c r="E6" s="59"/>
      <c r="F6" s="59"/>
      <c r="G6" s="53"/>
      <c r="H6" s="60"/>
      <c r="I6" s="56">
        <v>500000</v>
      </c>
      <c r="J6" s="56"/>
      <c r="K6" s="54"/>
    </row>
    <row r="7" spans="1:11" ht="31.2" x14ac:dyDescent="0.3">
      <c r="A7" s="4" t="s">
        <v>35</v>
      </c>
      <c r="B7" s="36"/>
      <c r="C7" s="26"/>
      <c r="D7" s="26"/>
      <c r="E7" s="41"/>
      <c r="F7" s="41"/>
      <c r="G7" s="26"/>
      <c r="H7" s="21"/>
      <c r="I7" s="22">
        <v>3000</v>
      </c>
      <c r="J7" s="22"/>
      <c r="K7" s="42" t="s">
        <v>40</v>
      </c>
    </row>
    <row r="8" spans="1:11" x14ac:dyDescent="0.3">
      <c r="A8" s="7" t="s">
        <v>19</v>
      </c>
      <c r="B8" s="27">
        <v>3000000</v>
      </c>
      <c r="C8" s="22"/>
      <c r="D8" s="22"/>
      <c r="E8" s="40"/>
      <c r="F8" s="40"/>
      <c r="G8" s="26">
        <v>3000000</v>
      </c>
      <c r="H8" s="21">
        <v>0</v>
      </c>
      <c r="I8" s="19">
        <v>0</v>
      </c>
      <c r="J8" s="19"/>
      <c r="K8" s="32"/>
    </row>
    <row r="9" spans="1:11" x14ac:dyDescent="0.3">
      <c r="A9" s="2" t="s">
        <v>4</v>
      </c>
      <c r="B9" s="27">
        <v>1000000</v>
      </c>
      <c r="C9" s="27"/>
      <c r="D9" s="27"/>
      <c r="E9" s="27" t="s">
        <v>5</v>
      </c>
      <c r="F9" s="27"/>
      <c r="G9" s="36">
        <f>B9</f>
        <v>1000000</v>
      </c>
      <c r="H9" s="26">
        <v>0</v>
      </c>
      <c r="I9" s="23">
        <v>1000000</v>
      </c>
      <c r="J9" s="23"/>
      <c r="K9" s="32"/>
    </row>
    <row r="10" spans="1:11" x14ac:dyDescent="0.3">
      <c r="A10" s="2" t="s">
        <v>2</v>
      </c>
      <c r="B10" s="27">
        <v>3000000</v>
      </c>
      <c r="C10" s="27">
        <v>1000000</v>
      </c>
      <c r="D10" s="43">
        <v>1800000</v>
      </c>
      <c r="E10" s="27"/>
      <c r="F10" s="27"/>
      <c r="G10" s="36">
        <f>SUM(B10:D10)</f>
        <v>5800000</v>
      </c>
      <c r="H10" s="26">
        <v>0</v>
      </c>
      <c r="I10" s="19">
        <v>3000000</v>
      </c>
      <c r="J10" s="19"/>
      <c r="K10" s="32"/>
    </row>
    <row r="11" spans="1:11" ht="31.2" x14ac:dyDescent="0.3">
      <c r="A11" s="4" t="s">
        <v>49</v>
      </c>
      <c r="B11" s="36"/>
      <c r="C11" s="36"/>
      <c r="D11" s="39"/>
      <c r="E11" s="36"/>
      <c r="F11" s="36"/>
      <c r="G11" s="36"/>
      <c r="H11" s="26"/>
      <c r="I11" s="24">
        <v>1681000</v>
      </c>
      <c r="J11" s="24"/>
      <c r="K11" s="50"/>
    </row>
    <row r="12" spans="1:11" ht="31.2" x14ac:dyDescent="0.3">
      <c r="A12" s="51" t="s">
        <v>54</v>
      </c>
      <c r="B12" s="52"/>
      <c r="C12" s="52"/>
      <c r="D12" s="55"/>
      <c r="E12" s="52"/>
      <c r="F12" s="52"/>
      <c r="G12" s="52"/>
      <c r="H12" s="53"/>
      <c r="I12" s="56">
        <v>1000000</v>
      </c>
      <c r="J12" s="56"/>
      <c r="K12" s="54"/>
    </row>
    <row r="13" spans="1:11" ht="31.2" x14ac:dyDescent="0.3">
      <c r="A13" s="2" t="s">
        <v>25</v>
      </c>
      <c r="B13" s="27"/>
      <c r="C13" s="22"/>
      <c r="D13" s="22"/>
      <c r="E13" s="40"/>
      <c r="F13" s="40"/>
      <c r="G13" s="26"/>
      <c r="H13" s="21">
        <v>500000</v>
      </c>
      <c r="I13" s="22"/>
      <c r="J13" s="22"/>
      <c r="K13" s="22"/>
    </row>
    <row r="14" spans="1:11" x14ac:dyDescent="0.3">
      <c r="A14" s="2" t="s">
        <v>7</v>
      </c>
      <c r="B14" s="27"/>
      <c r="C14" s="22"/>
      <c r="D14" s="22"/>
      <c r="E14" s="26">
        <v>1000000</v>
      </c>
      <c r="F14" s="26"/>
      <c r="G14" s="28">
        <f>E14</f>
        <v>1000000</v>
      </c>
      <c r="H14" s="21">
        <v>1000000</v>
      </c>
      <c r="I14" s="19">
        <v>0</v>
      </c>
      <c r="J14" s="19"/>
      <c r="K14" s="22">
        <f>G14+H14</f>
        <v>2000000</v>
      </c>
    </row>
    <row r="15" spans="1:11" x14ac:dyDescent="0.3">
      <c r="A15" s="51" t="s">
        <v>58</v>
      </c>
      <c r="B15" s="52"/>
      <c r="C15" s="53"/>
      <c r="D15" s="53"/>
      <c r="E15" s="53"/>
      <c r="F15" s="53"/>
      <c r="G15" s="57"/>
      <c r="H15" s="60"/>
      <c r="I15" s="56">
        <v>1000000</v>
      </c>
      <c r="J15" s="56"/>
      <c r="K15" s="53"/>
    </row>
    <row r="16" spans="1:11" ht="46.8" x14ac:dyDescent="0.3">
      <c r="A16" s="8" t="s">
        <v>26</v>
      </c>
      <c r="B16" s="27"/>
      <c r="C16" s="22"/>
      <c r="D16" s="22"/>
      <c r="E16" s="40"/>
      <c r="F16" s="40"/>
      <c r="G16" s="26"/>
      <c r="H16" s="21">
        <v>2000000</v>
      </c>
      <c r="I16" s="19">
        <v>0</v>
      </c>
      <c r="J16" s="19"/>
      <c r="K16" s="22"/>
    </row>
    <row r="17" spans="1:11" x14ac:dyDescent="0.3">
      <c r="A17" s="51" t="s">
        <v>41</v>
      </c>
      <c r="B17" s="52">
        <v>1000000</v>
      </c>
      <c r="C17" s="52"/>
      <c r="D17" s="52"/>
      <c r="E17" s="52"/>
      <c r="F17" s="52"/>
      <c r="G17" s="53">
        <f>B17</f>
        <v>1000000</v>
      </c>
      <c r="H17" s="53">
        <v>0</v>
      </c>
      <c r="I17" s="56">
        <v>1000000</v>
      </c>
      <c r="J17" s="56"/>
      <c r="K17" s="54"/>
    </row>
    <row r="18" spans="1:11" x14ac:dyDescent="0.3">
      <c r="A18" s="8" t="s">
        <v>33</v>
      </c>
      <c r="B18" s="27"/>
      <c r="C18" s="22"/>
      <c r="D18" s="22"/>
      <c r="E18" s="40"/>
      <c r="F18" s="40"/>
      <c r="G18" s="26"/>
      <c r="H18" s="21">
        <v>1000000</v>
      </c>
      <c r="I18" s="22"/>
      <c r="J18" s="22"/>
      <c r="K18" s="22"/>
    </row>
    <row r="19" spans="1:11" x14ac:dyDescent="0.3">
      <c r="A19" s="2" t="s">
        <v>0</v>
      </c>
      <c r="B19" s="27"/>
      <c r="C19" s="27">
        <v>600000</v>
      </c>
      <c r="D19" s="27"/>
      <c r="E19" s="44">
        <v>2575000</v>
      </c>
      <c r="F19" s="19">
        <v>200000</v>
      </c>
      <c r="G19" s="36">
        <f>SUM(C19:F19)</f>
        <v>3375000</v>
      </c>
      <c r="H19" s="26">
        <f>G19</f>
        <v>3375000</v>
      </c>
      <c r="I19" s="11">
        <v>3375000</v>
      </c>
      <c r="J19" s="11"/>
      <c r="K19" s="32"/>
    </row>
    <row r="20" spans="1:11" x14ac:dyDescent="0.3">
      <c r="A20" s="4" t="s">
        <v>46</v>
      </c>
      <c r="B20" s="36"/>
      <c r="C20" s="36"/>
      <c r="D20" s="36"/>
      <c r="E20" s="45"/>
      <c r="F20" s="24"/>
      <c r="G20" s="36"/>
      <c r="H20" s="26"/>
      <c r="I20" s="15">
        <v>511000</v>
      </c>
      <c r="J20" s="15"/>
      <c r="K20" s="32"/>
    </row>
    <row r="21" spans="1:11" x14ac:dyDescent="0.3">
      <c r="A21" s="2" t="s">
        <v>9</v>
      </c>
      <c r="B21" s="27"/>
      <c r="C21" s="22"/>
      <c r="D21" s="22"/>
      <c r="E21" s="22">
        <v>1000000</v>
      </c>
      <c r="F21" s="22"/>
      <c r="G21" s="28">
        <f>E21</f>
        <v>1000000</v>
      </c>
      <c r="H21" s="21">
        <v>0</v>
      </c>
      <c r="I21" s="22">
        <v>0</v>
      </c>
      <c r="J21" s="22"/>
      <c r="K21" s="32"/>
    </row>
    <row r="22" spans="1:11" x14ac:dyDescent="0.3">
      <c r="A22" s="62" t="s">
        <v>52</v>
      </c>
      <c r="B22" s="63"/>
      <c r="C22" s="64"/>
      <c r="D22" s="64"/>
      <c r="E22" s="64"/>
      <c r="F22" s="64"/>
      <c r="G22" s="65"/>
      <c r="H22" s="66"/>
      <c r="I22" s="64">
        <v>2000000</v>
      </c>
      <c r="J22" s="64"/>
      <c r="K22" s="67"/>
    </row>
    <row r="23" spans="1:11" x14ac:dyDescent="0.3">
      <c r="A23" s="51" t="s">
        <v>48</v>
      </c>
      <c r="B23" s="52"/>
      <c r="C23" s="53"/>
      <c r="D23" s="53"/>
      <c r="E23" s="53"/>
      <c r="F23" s="53"/>
      <c r="G23" s="57"/>
      <c r="H23" s="58"/>
      <c r="I23" s="53">
        <v>250000</v>
      </c>
      <c r="J23" s="53"/>
      <c r="K23" s="54"/>
    </row>
    <row r="24" spans="1:11" ht="31.2" x14ac:dyDescent="0.3">
      <c r="A24" s="2" t="s">
        <v>23</v>
      </c>
      <c r="B24" s="27"/>
      <c r="C24" s="22"/>
      <c r="D24" s="22"/>
      <c r="E24" s="40"/>
      <c r="F24" s="40"/>
      <c r="G24" s="26"/>
      <c r="H24" s="25">
        <v>1000000</v>
      </c>
      <c r="I24" s="22">
        <v>0</v>
      </c>
      <c r="J24" s="22"/>
      <c r="K24" s="32"/>
    </row>
    <row r="25" spans="1:11" x14ac:dyDescent="0.3">
      <c r="A25" s="2" t="s">
        <v>6</v>
      </c>
      <c r="B25" s="27"/>
      <c r="C25" s="22"/>
      <c r="D25" s="22"/>
      <c r="E25" s="22">
        <v>2500000</v>
      </c>
      <c r="F25" s="22"/>
      <c r="G25" s="28">
        <v>0</v>
      </c>
      <c r="H25" s="25">
        <v>2500000</v>
      </c>
      <c r="I25" s="19">
        <v>0</v>
      </c>
      <c r="J25" s="19"/>
      <c r="K25" s="32"/>
    </row>
    <row r="26" spans="1:11" x14ac:dyDescent="0.3">
      <c r="A26" s="4" t="s">
        <v>47</v>
      </c>
      <c r="B26" s="36"/>
      <c r="C26" s="26"/>
      <c r="D26" s="26"/>
      <c r="E26" s="26"/>
      <c r="F26" s="26"/>
      <c r="G26" s="28"/>
      <c r="H26" s="25"/>
      <c r="I26" s="24">
        <v>1000000</v>
      </c>
      <c r="J26" s="24"/>
      <c r="K26" s="50"/>
    </row>
    <row r="27" spans="1:11" ht="31.2" x14ac:dyDescent="0.3">
      <c r="A27" s="2" t="s">
        <v>24</v>
      </c>
      <c r="B27" s="27"/>
      <c r="C27" s="22"/>
      <c r="D27" s="22"/>
      <c r="E27" s="40"/>
      <c r="F27" s="40"/>
      <c r="G27" s="26"/>
      <c r="H27" s="25">
        <v>500000</v>
      </c>
      <c r="I27" s="22"/>
      <c r="J27" s="22"/>
      <c r="K27" s="32"/>
    </row>
    <row r="28" spans="1:11" s="18" customFormat="1" ht="46.8" x14ac:dyDescent="0.3">
      <c r="A28" s="17" t="s">
        <v>44</v>
      </c>
      <c r="B28" s="36"/>
      <c r="C28" s="26"/>
      <c r="D28" s="26"/>
      <c r="E28" s="28"/>
      <c r="F28" s="28"/>
      <c r="G28" s="28">
        <v>0</v>
      </c>
      <c r="H28" s="24">
        <v>585000</v>
      </c>
      <c r="I28" s="26">
        <v>665000</v>
      </c>
      <c r="J28" s="26"/>
      <c r="K28" s="26">
        <f>SUM(H28:I28)</f>
        <v>1250000</v>
      </c>
    </row>
    <row r="29" spans="1:11" x14ac:dyDescent="0.3">
      <c r="A29" s="2" t="s">
        <v>31</v>
      </c>
      <c r="B29" s="27">
        <v>1700000</v>
      </c>
      <c r="C29" s="22"/>
      <c r="D29" s="22"/>
      <c r="E29" s="22"/>
      <c r="F29" s="22"/>
      <c r="G29" s="26">
        <f>B29</f>
        <v>1700000</v>
      </c>
      <c r="H29" s="21"/>
      <c r="I29" s="19">
        <v>0</v>
      </c>
      <c r="J29" s="19"/>
      <c r="K29" s="32"/>
    </row>
    <row r="30" spans="1:11" ht="31.2" x14ac:dyDescent="0.3">
      <c r="A30" s="2" t="s">
        <v>30</v>
      </c>
      <c r="B30" s="27"/>
      <c r="C30" s="22"/>
      <c r="D30" s="22"/>
      <c r="E30" s="40"/>
      <c r="F30" s="40"/>
      <c r="G30" s="26"/>
      <c r="H30" s="21">
        <v>1000000</v>
      </c>
      <c r="I30" s="19">
        <v>0</v>
      </c>
      <c r="J30" s="19"/>
      <c r="K30" s="32"/>
    </row>
    <row r="31" spans="1:11" x14ac:dyDescent="0.3">
      <c r="A31" s="4" t="s">
        <v>42</v>
      </c>
      <c r="B31" s="36"/>
      <c r="C31" s="26"/>
      <c r="D31" s="26"/>
      <c r="E31" s="41"/>
      <c r="F31" s="41"/>
      <c r="G31" s="26"/>
      <c r="H31" s="25">
        <v>247619</v>
      </c>
      <c r="I31" s="19">
        <v>0</v>
      </c>
      <c r="J31" s="19"/>
      <c r="K31" s="32"/>
    </row>
    <row r="32" spans="1:11" ht="46.8" x14ac:dyDescent="0.3">
      <c r="A32" s="2" t="s">
        <v>28</v>
      </c>
      <c r="B32" s="27"/>
      <c r="C32" s="22"/>
      <c r="D32" s="22"/>
      <c r="E32" s="40"/>
      <c r="F32" s="40"/>
      <c r="G32" s="26"/>
      <c r="H32" s="25">
        <v>300000</v>
      </c>
      <c r="I32" s="19">
        <v>0</v>
      </c>
      <c r="J32" s="19"/>
      <c r="K32" s="32"/>
    </row>
    <row r="33" spans="1:11" ht="31.2" x14ac:dyDescent="0.3">
      <c r="A33" s="2" t="s">
        <v>29</v>
      </c>
      <c r="B33" s="27"/>
      <c r="C33" s="22"/>
      <c r="D33" s="22"/>
      <c r="E33" s="40"/>
      <c r="F33" s="40"/>
      <c r="G33" s="26"/>
      <c r="H33" s="25">
        <v>30000</v>
      </c>
      <c r="I33" s="19">
        <v>0</v>
      </c>
      <c r="J33" s="19"/>
      <c r="K33" s="32"/>
    </row>
    <row r="34" spans="1:11" s="18" customFormat="1" ht="31.2" x14ac:dyDescent="0.3">
      <c r="A34" s="51" t="s">
        <v>55</v>
      </c>
      <c r="B34" s="52"/>
      <c r="C34" s="53"/>
      <c r="D34" s="53"/>
      <c r="E34" s="59"/>
      <c r="F34" s="59"/>
      <c r="G34" s="53"/>
      <c r="H34" s="58"/>
      <c r="I34" s="56">
        <v>1000000</v>
      </c>
      <c r="J34" s="56"/>
      <c r="K34" s="54"/>
    </row>
    <row r="35" spans="1:11" x14ac:dyDescent="0.3">
      <c r="A35" s="4" t="s">
        <v>18</v>
      </c>
      <c r="B35" s="27"/>
      <c r="C35" s="27"/>
      <c r="D35" s="27"/>
      <c r="E35" s="27"/>
      <c r="F35" s="27"/>
      <c r="G35" s="26"/>
      <c r="H35" s="25">
        <v>4000000</v>
      </c>
      <c r="I35" s="19">
        <v>0</v>
      </c>
      <c r="J35" s="19"/>
      <c r="K35" s="32"/>
    </row>
    <row r="36" spans="1:11" x14ac:dyDescent="0.3">
      <c r="A36" s="12" t="s">
        <v>8</v>
      </c>
      <c r="B36" s="27"/>
      <c r="C36" s="22"/>
      <c r="D36" s="22"/>
      <c r="E36" s="26">
        <v>1000000</v>
      </c>
      <c r="F36" s="26"/>
      <c r="G36" s="28">
        <v>759198</v>
      </c>
      <c r="H36" s="25">
        <v>240802</v>
      </c>
      <c r="I36" s="19">
        <v>0</v>
      </c>
      <c r="J36" s="19"/>
      <c r="K36" s="22">
        <f>G36+H36</f>
        <v>1000000</v>
      </c>
    </row>
    <row r="37" spans="1:11" x14ac:dyDescent="0.3">
      <c r="A37" s="2" t="s">
        <v>10</v>
      </c>
      <c r="B37" s="27"/>
      <c r="C37" s="22"/>
      <c r="D37" s="22"/>
      <c r="E37" s="38">
        <v>3000000</v>
      </c>
      <c r="F37" s="38"/>
      <c r="G37" s="28">
        <v>0</v>
      </c>
      <c r="H37" s="29">
        <v>0</v>
      </c>
      <c r="I37" s="19"/>
      <c r="J37" s="19"/>
      <c r="K37" s="32"/>
    </row>
    <row r="38" spans="1:11" ht="46.8" hidden="1" x14ac:dyDescent="0.3">
      <c r="A38" s="61" t="s">
        <v>56</v>
      </c>
      <c r="B38" s="27"/>
      <c r="C38" s="22"/>
      <c r="D38" s="22"/>
      <c r="E38" s="38"/>
      <c r="F38" s="38"/>
      <c r="G38" s="28"/>
      <c r="H38" s="29"/>
      <c r="I38" s="19"/>
      <c r="J38" s="19"/>
      <c r="K38" s="32"/>
    </row>
    <row r="39" spans="1:11" hidden="1" x14ac:dyDescent="0.3">
      <c r="A39" s="51" t="s">
        <v>57</v>
      </c>
      <c r="B39" s="27"/>
      <c r="C39" s="22"/>
      <c r="D39" s="22"/>
      <c r="E39" s="38"/>
      <c r="F39" s="38"/>
      <c r="G39" s="28"/>
      <c r="H39" s="29"/>
      <c r="I39" s="19"/>
      <c r="J39" s="19"/>
      <c r="K39" s="32"/>
    </row>
    <row r="40" spans="1:11" x14ac:dyDescent="0.3">
      <c r="A40" s="9" t="s">
        <v>11</v>
      </c>
      <c r="B40" s="34">
        <f>SUM(B5:B27)</f>
        <v>8000000</v>
      </c>
      <c r="C40" s="34">
        <f>SUM(C2:C21)</f>
        <v>3600000</v>
      </c>
      <c r="D40" s="34">
        <f>SUM(D2:D21)</f>
        <v>1800000</v>
      </c>
      <c r="E40" s="34">
        <f>SUM(E2:E27)</f>
        <v>9975000</v>
      </c>
      <c r="F40" s="34">
        <f>SUM(F2:F27)</f>
        <v>2145475</v>
      </c>
      <c r="G40" s="46">
        <f>SUM(G2:G37)</f>
        <v>26479673</v>
      </c>
      <c r="H40" s="47">
        <f>SUM(H2:H37)</f>
        <v>21428421</v>
      </c>
      <c r="I40" s="30">
        <f>SUM(I2:I37)</f>
        <v>20885000</v>
      </c>
      <c r="J40" s="30"/>
      <c r="K40" s="32"/>
    </row>
    <row r="41" spans="1:11" x14ac:dyDescent="0.3">
      <c r="A41" s="16" t="s">
        <v>20</v>
      </c>
      <c r="B41" s="22">
        <v>10700000</v>
      </c>
      <c r="C41" s="22">
        <v>0</v>
      </c>
      <c r="D41" s="22">
        <v>0</v>
      </c>
      <c r="E41" s="22">
        <v>0</v>
      </c>
      <c r="F41" s="22">
        <v>0</v>
      </c>
      <c r="G41" s="26">
        <v>10700000</v>
      </c>
      <c r="H41" s="31"/>
      <c r="I41" s="22"/>
      <c r="J41" s="22"/>
      <c r="K41" s="32"/>
    </row>
    <row r="42" spans="1:11" ht="24" customHeight="1" x14ac:dyDescent="0.3">
      <c r="A42" s="6" t="s">
        <v>13</v>
      </c>
      <c r="B42" s="22">
        <v>0</v>
      </c>
      <c r="C42" s="22">
        <f>SUM(C40:C41)</f>
        <v>3600000</v>
      </c>
      <c r="D42" s="22">
        <f>SUM(D40:D41)</f>
        <v>1800000</v>
      </c>
      <c r="E42" s="22">
        <f>SUM(E40:E41)</f>
        <v>9975000</v>
      </c>
      <c r="F42" s="22"/>
      <c r="G42" s="22">
        <f>G40-G41</f>
        <v>15779673</v>
      </c>
      <c r="H42" s="48"/>
      <c r="I42" s="22"/>
      <c r="J42" s="22"/>
      <c r="K42" s="32"/>
    </row>
    <row r="43" spans="1:11" x14ac:dyDescent="0.3">
      <c r="A43" s="9" t="s">
        <v>16</v>
      </c>
      <c r="B43" s="22"/>
      <c r="C43" s="22"/>
      <c r="D43" s="22"/>
      <c r="E43" s="22"/>
      <c r="F43" s="22"/>
      <c r="G43" s="33">
        <v>20430693</v>
      </c>
      <c r="H43" s="49">
        <v>21428421</v>
      </c>
      <c r="I43" s="33">
        <v>22893997</v>
      </c>
      <c r="J43" s="33"/>
      <c r="K43" s="32"/>
    </row>
    <row r="44" spans="1:11" ht="31.2" x14ac:dyDescent="0.3">
      <c r="A44" s="9" t="s">
        <v>17</v>
      </c>
      <c r="B44" s="34"/>
      <c r="C44" s="34"/>
      <c r="D44" s="34"/>
      <c r="E44" s="34"/>
      <c r="F44" s="34"/>
      <c r="G44" s="22">
        <f>G43-G42</f>
        <v>4651020</v>
      </c>
      <c r="H44" s="47">
        <f>H43-H40</f>
        <v>0</v>
      </c>
      <c r="I44" s="34">
        <f>I43-I40</f>
        <v>2008997</v>
      </c>
      <c r="J44" s="34"/>
      <c r="K44" s="32"/>
    </row>
    <row r="45" spans="1:11" x14ac:dyDescent="0.3">
      <c r="A45" t="s">
        <v>39</v>
      </c>
      <c r="C45" s="1"/>
      <c r="F45" s="1"/>
      <c r="G45" s="1"/>
      <c r="H45" s="1"/>
    </row>
    <row r="46" spans="1:11" x14ac:dyDescent="0.3">
      <c r="A46" t="s">
        <v>37</v>
      </c>
      <c r="F46" s="1"/>
      <c r="H46" s="1"/>
      <c r="K46" s="1"/>
    </row>
    <row r="47" spans="1:11" x14ac:dyDescent="0.3">
      <c r="A47" t="s">
        <v>38</v>
      </c>
      <c r="F47" s="1"/>
    </row>
    <row r="48" spans="1:11" x14ac:dyDescent="0.3">
      <c r="A48" t="s">
        <v>45</v>
      </c>
      <c r="F48" s="1"/>
    </row>
    <row r="50" spans="6:6" x14ac:dyDescent="0.3">
      <c r="F50" s="1"/>
    </row>
  </sheetData>
  <sortState xmlns:xlrd2="http://schemas.microsoft.com/office/spreadsheetml/2017/richdata2" ref="A2:K37">
    <sortCondition ref="A2:A37"/>
  </sortState>
  <printOptions horizontalCentered="1" verticalCentered="1"/>
  <pageMargins left="0.25" right="0.25" top="0.75" bottom="0.75" header="0.3" footer="0.3"/>
  <pageSetup paperSize="5" scale="98" fitToHeight="0" pageOrder="overThenDown" orientation="landscape" r:id="rId1"/>
  <headerFooter differentOddEven="1">
    <oddHeader>&amp;L&amp;"-,Bold"&amp;14REALIGNMENT ALLOCATIONS AND RECOMMENDATIONS - Revised 4/23/19</oddHeader>
    <oddFooter>&amp;LNote: BHCS amount reduced based upon projected expenditure of $2,789,782&amp;CPage &amp;P</oddFooter>
    <evenHeader>&amp;L&amp;"-,Bold"&amp;14REALIGNMENT ALLOCATIONS AND RECOMMENDATIONS - Revised 4/23/19</evenHeader>
    <evenFooter>&amp;CPage &amp;P&amp;RNeola Crosby: Allocations Rev 3/22/19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4" x14ac:dyDescent="0.3"/>
  <cols>
    <col min="1" max="1" width="13" customWidth="1"/>
  </cols>
  <sheetData>
    <row r="1" spans="1:1" ht="15.6" x14ac:dyDescent="0.3">
      <c r="A1" s="3">
        <v>2900000</v>
      </c>
    </row>
    <row r="2" spans="1:1" ht="15.6" x14ac:dyDescent="0.3">
      <c r="A2" s="3">
        <v>2789782</v>
      </c>
    </row>
    <row r="3" spans="1:1" x14ac:dyDescent="0.3">
      <c r="A3" s="1">
        <f>A1-A2</f>
        <v>110218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Crosby, Neola, Probation</dc:creator>
  <cp:lastModifiedBy>Windows User</cp:lastModifiedBy>
  <cp:lastPrinted>2019-04-30T21:14:43Z</cp:lastPrinted>
  <dcterms:created xsi:type="dcterms:W3CDTF">2016-08-25T16:16:53Z</dcterms:created>
  <dcterms:modified xsi:type="dcterms:W3CDTF">2019-04-30T21:38:40Z</dcterms:modified>
</cp:coreProperties>
</file>