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oakland\SHARED\Realignment-Reentry\Allocations\2021\"/>
    </mc:Choice>
  </mc:AlternateContent>
  <xr:revisionPtr revIDLastSave="0" documentId="13_ncr:1_{2DD8306D-7CC8-4036-B5D6-33646110A46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llocations" sheetId="4" r:id="rId1"/>
  </sheets>
  <definedNames>
    <definedName name="_xlnm.Print_Area" localSheetId="0">Allocations!$A$1:$M$69</definedName>
    <definedName name="_xlnm.Print_Titles" localSheetId="0">Allocations!$1:$1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3" i="4" l="1"/>
  <c r="J58" i="4" l="1"/>
  <c r="J62" i="4" s="1"/>
  <c r="I58" i="4"/>
  <c r="I62" i="4" s="1"/>
  <c r="F58" i="4"/>
  <c r="E58" i="4"/>
  <c r="E60" i="4" s="1"/>
  <c r="D58" i="4"/>
  <c r="D60" i="4" s="1"/>
  <c r="C58" i="4"/>
  <c r="C60" i="4" s="1"/>
  <c r="B58" i="4"/>
  <c r="G37" i="4"/>
  <c r="G36" i="4"/>
  <c r="H36" i="4" s="1"/>
  <c r="H58" i="4" s="1"/>
  <c r="H62" i="4" s="1"/>
  <c r="G29" i="4"/>
  <c r="K28" i="4"/>
  <c r="K58" i="4" s="1"/>
  <c r="K62" i="4" s="1"/>
  <c r="G23" i="4"/>
  <c r="G15" i="4"/>
  <c r="G13" i="4"/>
  <c r="G12" i="4"/>
  <c r="G6" i="4"/>
  <c r="G5" i="4"/>
  <c r="G58" i="4" l="1"/>
  <c r="G60" i="4" s="1"/>
  <c r="G62" i="4" s="1"/>
</calcChain>
</file>

<file path=xl/sharedStrings.xml><?xml version="1.0" encoding="utf-8"?>
<sst xmlns="http://schemas.openxmlformats.org/spreadsheetml/2006/main" count="86" uniqueCount="85">
  <si>
    <t>Approved Allocations BOS Meeting 7/12/16</t>
  </si>
  <si>
    <t xml:space="preserve">Employment </t>
  </si>
  <si>
    <t xml:space="preserve"> </t>
  </si>
  <si>
    <t>Transportation</t>
  </si>
  <si>
    <t>Innovations in Reentry</t>
  </si>
  <si>
    <t>Totals</t>
  </si>
  <si>
    <t>Categories</t>
  </si>
  <si>
    <t>Grand Total FY 16/17</t>
  </si>
  <si>
    <t>FY 15/16 (carry over to FY 16/17 BOS approved 7/12/16)</t>
  </si>
  <si>
    <t>50% CBO Allocation Amount</t>
  </si>
  <si>
    <t>Remaining CBO Balance to be Allocated</t>
  </si>
  <si>
    <t>Community Capacity Funds</t>
  </si>
  <si>
    <t>Amounts funded from FY 15/16</t>
  </si>
  <si>
    <t xml:space="preserve">Additional F&amp;P Recommendations </t>
  </si>
  <si>
    <t>Approved Allocations BOS Meeting 12/6/16</t>
  </si>
  <si>
    <t>Opioid and Alcohol Use Prevention Programs</t>
  </si>
  <si>
    <t>Evidence-Based Practices Capacity Building Workshops</t>
  </si>
  <si>
    <t>Clinics for Reentry Legal Barrier Removal</t>
  </si>
  <si>
    <t>Reentry Client Access Communication and Service Portal</t>
  </si>
  <si>
    <t>Reentry Link to the 2-1-1 Data System</t>
  </si>
  <si>
    <t>Prison Pre-Release Planning and Case Management</t>
  </si>
  <si>
    <t>Community Advisory Board Transportation Stipends</t>
  </si>
  <si>
    <t>Total amounts FY 16/17</t>
  </si>
  <si>
    <t>Base Allocation FY 15/16: 40,861,385; 50% = $20,430,693 for FY 16/17</t>
  </si>
  <si>
    <t>Base Allocation FY 16/17: 42,856,842; 50% = $21,428,421 for FY 17/18</t>
  </si>
  <si>
    <t xml:space="preserve">Remaining amount for FY 16/17 used for FY 15/16 over-allocation </t>
  </si>
  <si>
    <t xml:space="preserve">BOS Approval May 8, 2018 </t>
  </si>
  <si>
    <t>Probation Client Support</t>
  </si>
  <si>
    <t>FY 17/18 Approved BOS Meeting 9/18/18</t>
  </si>
  <si>
    <t>Pay for Success ( Alameda County Justice Restoration Project)</t>
  </si>
  <si>
    <t>Base Allocation FY 17/18: $45,787,995; 50% = $22,893,997 for FY 18/19</t>
  </si>
  <si>
    <t>Kinship Reentry Workforce</t>
  </si>
  <si>
    <t>FY 18/19 Recommendations</t>
  </si>
  <si>
    <t>FY 19/20 Recommendations</t>
  </si>
  <si>
    <t>Cognitive Behavior Interventions &amp; Incentives</t>
  </si>
  <si>
    <t>Employment - Increase Subsidized Hours</t>
  </si>
  <si>
    <t>Restorative Justice - Community Circles</t>
  </si>
  <si>
    <t>Faith-Based/Local Community Partnerships</t>
  </si>
  <si>
    <t>Recovery Residence/Transitional Housing Facility</t>
  </si>
  <si>
    <t>Father Services</t>
  </si>
  <si>
    <t>LGBTQ Services and Resources</t>
  </si>
  <si>
    <t>Women's/Mothers' Services</t>
  </si>
  <si>
    <t xml:space="preserve">Family Reunification - Therapy and Legal Services  </t>
  </si>
  <si>
    <t>Base Allocation FY 18/19: $48,375,402; 50%  = $24,187,701 for FY 19/20</t>
  </si>
  <si>
    <t xml:space="preserve">Education </t>
  </si>
  <si>
    <t xml:space="preserve">Family Reunification </t>
  </si>
  <si>
    <t>Family Reunification (2-year contract extension thru Jan 2022)</t>
  </si>
  <si>
    <t>Transition Age Youth Services/Support</t>
  </si>
  <si>
    <t>FY 20/21 Recommendations</t>
  </si>
  <si>
    <t>Client Resource Forums</t>
  </si>
  <si>
    <t>Employment Contract Extension (thru 9/30/20)</t>
  </si>
  <si>
    <t>ACBH - Substance use and mental health services Increase</t>
  </si>
  <si>
    <t>Female and Male Residential Multi-Service Center -Project Costs</t>
  </si>
  <si>
    <t>Female and Male Residential Multi-Service Center (30 beds, operating costs)</t>
  </si>
  <si>
    <t>Category Totals/Notes</t>
  </si>
  <si>
    <t xml:space="preserve">Reentry Court - PRCS (thru 3/2022) </t>
  </si>
  <si>
    <t>Sex Offender Treatment (thru 4/2021)</t>
  </si>
  <si>
    <t>For Us By Us (thru 7/31/21)</t>
  </si>
  <si>
    <t>Higher Education (thru 12/31/21)</t>
  </si>
  <si>
    <t>Housing - Seventh Step (4/20/2021)</t>
  </si>
  <si>
    <t>Housing - Fresh Start (no end date yet)</t>
  </si>
  <si>
    <t>Housing (annual allocation)</t>
  </si>
  <si>
    <t>Housing - The Holland (11/30/2020)</t>
  </si>
  <si>
    <t>ACBH - Substance use and mental health services (annual)</t>
  </si>
  <si>
    <t>Early Intervention Court (no-cost contract extension thru 6/30/2021)</t>
  </si>
  <si>
    <t>Education (contract extension thru 7/31/2021)</t>
  </si>
  <si>
    <t>Employment Contract Extension (thru 6/30/2020)</t>
  </si>
  <si>
    <t xml:space="preserve">Employment (Food Program) (thru 12/31/2020) </t>
  </si>
  <si>
    <t>Mild/Moderate MH Services (thru 6/30/2021)</t>
  </si>
  <si>
    <t>Realignment Evaluation - contract extension thru 6/30/2020 (RDA)</t>
  </si>
  <si>
    <t>TDRC now The CORE (thru 1/21/2022)</t>
  </si>
  <si>
    <t>2-1-1 Alameda County Information and Referral Services (thru 6/30/2021)</t>
  </si>
  <si>
    <t>Base Allocation FY 19/20 (adjusted): 42,502,109; 50% = 21,251,054 for FY 20/21</t>
  </si>
  <si>
    <t>Base Allocation FY 20/21: $43,306,402: 50% = $21,653,201 for FY 21/22</t>
  </si>
  <si>
    <t>Career Technical Education Training Programs (thru 10/21/2021)</t>
  </si>
  <si>
    <t>Trust (set-aside)                            Note: Funds Unallocated</t>
  </si>
  <si>
    <t>Case Management (MH/SUD/Dual Diagnosis - thru 6/30/2021)</t>
  </si>
  <si>
    <t xml:space="preserve">Housing - Women/Children and Sex Offenders </t>
  </si>
  <si>
    <t>FY 21/22
….........................</t>
  </si>
  <si>
    <t>Fair Housing Community Education &amp; Outreach Initiative</t>
  </si>
  <si>
    <t>Leadership/Entrepreneurial Programs</t>
  </si>
  <si>
    <t xml:space="preserve">Approved Allocations BOS Meeting 8/2/16 </t>
  </si>
  <si>
    <t>Housing - BOSS Realignment Housing Project</t>
  </si>
  <si>
    <t>Proposed Allocations For Discusstion - 1/5/2021</t>
  </si>
  <si>
    <t>Reentry Urban Expeditor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</si>
</sst>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465926084170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8">
    <xf numFmtId="0" fontId="0" fillId="0" borderId="0" xfId="0"/>
    <xf numFmtId="164" fontId="0" fillId="0" borderId="0" xfId="0" applyNumberFormat="1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3" borderId="0" xfId="0" applyFill="1"/>
    <xf numFmtId="164" fontId="3" fillId="0" borderId="1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1" fillId="0" borderId="1" xfId="2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readingOrder="2"/>
    </xf>
    <xf numFmtId="164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1" xfId="2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 readingOrder="2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 readingOrder="2"/>
    </xf>
    <xf numFmtId="164" fontId="3" fillId="3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 readingOrder="2"/>
    </xf>
    <xf numFmtId="0" fontId="0" fillId="0" borderId="1" xfId="0" applyBorder="1"/>
    <xf numFmtId="0" fontId="0" fillId="3" borderId="1" xfId="0" applyFill="1" applyBorder="1"/>
    <xf numFmtId="164" fontId="3" fillId="3" borderId="1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2" xfId="1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left" wrapText="1"/>
    </xf>
    <xf numFmtId="6" fontId="1" fillId="3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 vertical="center"/>
    </xf>
    <xf numFmtId="164" fontId="0" fillId="0" borderId="1" xfId="0" applyNumberFormat="1" applyBorder="1"/>
    <xf numFmtId="164" fontId="3" fillId="3" borderId="1" xfId="0" applyNumberFormat="1" applyFont="1" applyFill="1" applyBorder="1"/>
    <xf numFmtId="0" fontId="3" fillId="3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3" fontId="0" fillId="0" borderId="0" xfId="0" applyNumberFormat="1"/>
    <xf numFmtId="0" fontId="3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6" fontId="4" fillId="3" borderId="1" xfId="0" applyNumberFormat="1" applyFont="1" applyFill="1" applyBorder="1" applyAlignment="1">
      <alignment horizontal="right" vertical="center"/>
    </xf>
    <xf numFmtId="6" fontId="3" fillId="3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3" xfId="2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vertical="center" wrapText="1"/>
      <protection locked="0"/>
    </xf>
    <xf numFmtId="164" fontId="6" fillId="3" borderId="1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/>
    </xf>
    <xf numFmtId="0" fontId="0" fillId="0" borderId="3" xfId="0" applyBorder="1"/>
    <xf numFmtId="0" fontId="0" fillId="0" borderId="6" xfId="0" applyBorder="1"/>
    <xf numFmtId="164" fontId="0" fillId="0" borderId="6" xfId="0" applyNumberFormat="1" applyBorder="1"/>
    <xf numFmtId="164" fontId="3" fillId="0" borderId="6" xfId="0" applyNumberFormat="1" applyFont="1" applyBorder="1" applyAlignment="1">
      <alignment horizontal="right"/>
    </xf>
    <xf numFmtId="0" fontId="0" fillId="0" borderId="5" xfId="0" applyBorder="1"/>
    <xf numFmtId="0" fontId="0" fillId="3" borderId="3" xfId="0" applyFill="1" applyBorder="1"/>
    <xf numFmtId="0" fontId="0" fillId="3" borderId="6" xfId="0" applyFill="1" applyBorder="1"/>
    <xf numFmtId="164" fontId="0" fillId="3" borderId="6" xfId="0" applyNumberFormat="1" applyFill="1" applyBorder="1"/>
    <xf numFmtId="164" fontId="1" fillId="0" borderId="6" xfId="0" applyNumberFormat="1" applyFont="1" applyBorder="1" applyAlignment="1">
      <alignment horizontal="right"/>
    </xf>
    <xf numFmtId="0" fontId="0" fillId="4" borderId="6" xfId="0" applyFill="1" applyBorder="1"/>
    <xf numFmtId="0" fontId="0" fillId="3" borderId="3" xfId="0" applyFont="1" applyFill="1" applyBorder="1"/>
    <xf numFmtId="0" fontId="0" fillId="4" borderId="6" xfId="0" applyFont="1" applyFill="1" applyBorder="1"/>
    <xf numFmtId="0" fontId="0" fillId="3" borderId="6" xfId="0" applyFont="1" applyFill="1" applyBorder="1"/>
    <xf numFmtId="164" fontId="3" fillId="3" borderId="6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 readingOrder="2"/>
    </xf>
    <xf numFmtId="164" fontId="3" fillId="0" borderId="6" xfId="1" applyNumberFormat="1" applyFont="1" applyFill="1" applyBorder="1" applyAlignment="1">
      <alignment horizontal="right" vertical="center"/>
    </xf>
    <xf numFmtId="164" fontId="3" fillId="0" borderId="5" xfId="2" applyNumberFormat="1" applyFont="1" applyFill="1" applyBorder="1" applyAlignment="1">
      <alignment horizontal="right" vertical="center"/>
    </xf>
    <xf numFmtId="0" fontId="1" fillId="0" borderId="7" xfId="0" applyFont="1" applyBorder="1"/>
    <xf numFmtId="164" fontId="3" fillId="0" borderId="8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3" fillId="0" borderId="8" xfId="0" applyFont="1" applyBorder="1"/>
    <xf numFmtId="0" fontId="3" fillId="0" borderId="9" xfId="0" applyFont="1" applyBorder="1"/>
    <xf numFmtId="0" fontId="1" fillId="4" borderId="0" xfId="0" applyFont="1" applyFill="1" applyBorder="1"/>
    <xf numFmtId="0" fontId="3" fillId="4" borderId="0" xfId="0" applyFont="1" applyFill="1"/>
    <xf numFmtId="164" fontId="3" fillId="4" borderId="0" xfId="0" applyNumberFormat="1" applyFont="1" applyFill="1" applyAlignment="1">
      <alignment horizontal="right"/>
    </xf>
    <xf numFmtId="164" fontId="3" fillId="3" borderId="0" xfId="0" applyNumberFormat="1" applyFont="1" applyFill="1" applyBorder="1" applyAlignment="1">
      <alignment horizontal="right" vertical="center" readingOrder="2"/>
    </xf>
    <xf numFmtId="164" fontId="3" fillId="0" borderId="2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224118</xdr:colOff>
      <xdr:row>17</xdr:row>
      <xdr:rowOff>98612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33F4A4-5CC6-44FE-BD59-35A60C05E4CB}"/>
            </a:ext>
          </a:extLst>
        </xdr:cNvPr>
        <xdr:cNvSpPr txBox="1"/>
      </xdr:nvSpPr>
      <xdr:spPr>
        <a:xfrm>
          <a:off x="2400300" y="5585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08C49-1F19-407F-AF96-AB96E4B07393}">
  <sheetPr>
    <pageSetUpPr fitToPage="1"/>
  </sheetPr>
  <dimension ref="A1:P73"/>
  <sheetViews>
    <sheetView showZeros="0" tabSelected="1" view="pageLayout" topLeftCell="A61" zoomScale="90" zoomScaleNormal="85" zoomScaleSheetLayoutView="81" zoomScalePageLayoutView="90" workbookViewId="0">
      <selection activeCell="J75" sqref="J75"/>
    </sheetView>
  </sheetViews>
  <sheetFormatPr defaultRowHeight="15.6" x14ac:dyDescent="0.3"/>
  <cols>
    <col min="1" max="1" width="33.5546875" customWidth="1"/>
    <col min="2" max="2" width="15.109375" hidden="1" customWidth="1"/>
    <col min="3" max="3" width="13.109375" hidden="1" customWidth="1"/>
    <col min="4" max="4" width="15.33203125" hidden="1" customWidth="1"/>
    <col min="5" max="5" width="14.33203125" hidden="1" customWidth="1"/>
    <col min="6" max="6" width="19" hidden="1" customWidth="1"/>
    <col min="7" max="7" width="14.44140625" customWidth="1"/>
    <col min="8" max="8" width="18.88671875" customWidth="1"/>
    <col min="9" max="9" width="20" style="4" customWidth="1"/>
    <col min="10" max="12" width="19.6640625" style="4" customWidth="1"/>
    <col min="13" max="13" width="14.88671875" customWidth="1"/>
    <col min="14" max="14" width="11.33203125" bestFit="1" customWidth="1"/>
    <col min="16" max="16" width="10.33203125" customWidth="1"/>
  </cols>
  <sheetData>
    <row r="1" spans="1:14" ht="72" x14ac:dyDescent="0.3">
      <c r="A1" s="5" t="s">
        <v>6</v>
      </c>
      <c r="B1" s="5" t="s">
        <v>8</v>
      </c>
      <c r="C1" s="5" t="s">
        <v>0</v>
      </c>
      <c r="D1" s="5" t="s">
        <v>81</v>
      </c>
      <c r="E1" s="5" t="s">
        <v>14</v>
      </c>
      <c r="F1" s="5" t="s">
        <v>13</v>
      </c>
      <c r="G1" s="5" t="s">
        <v>22</v>
      </c>
      <c r="H1" s="5" t="s">
        <v>28</v>
      </c>
      <c r="I1" s="40" t="s">
        <v>32</v>
      </c>
      <c r="J1" s="40" t="s">
        <v>33</v>
      </c>
      <c r="K1" s="40" t="s">
        <v>48</v>
      </c>
      <c r="L1" s="40" t="s">
        <v>78</v>
      </c>
      <c r="M1" s="5" t="s">
        <v>54</v>
      </c>
    </row>
    <row r="2" spans="1:14" ht="46.8" x14ac:dyDescent="0.3">
      <c r="A2" s="29" t="s">
        <v>71</v>
      </c>
      <c r="B2" s="30"/>
      <c r="C2" s="9"/>
      <c r="D2" s="9"/>
      <c r="E2" s="9"/>
      <c r="F2" s="9"/>
      <c r="G2" s="31"/>
      <c r="H2" s="36"/>
      <c r="I2" s="33"/>
      <c r="J2" s="33">
        <v>30000</v>
      </c>
      <c r="K2" s="33">
        <v>40000</v>
      </c>
      <c r="L2" s="33"/>
      <c r="M2" s="12"/>
    </row>
    <row r="3" spans="1:14" ht="31.2" x14ac:dyDescent="0.3">
      <c r="A3" s="29" t="s">
        <v>63</v>
      </c>
      <c r="B3" s="30"/>
      <c r="C3" s="30">
        <v>2000000</v>
      </c>
      <c r="D3" s="30"/>
      <c r="E3" s="30">
        <v>2900000</v>
      </c>
      <c r="F3" s="44">
        <v>-110218</v>
      </c>
      <c r="G3" s="30">
        <v>4789782</v>
      </c>
      <c r="H3" s="45">
        <v>2900000</v>
      </c>
      <c r="I3" s="46">
        <v>2900000</v>
      </c>
      <c r="J3" s="33">
        <v>2900000</v>
      </c>
      <c r="K3" s="33">
        <v>4085225</v>
      </c>
      <c r="L3" s="33"/>
      <c r="M3" s="19"/>
      <c r="N3" s="1"/>
    </row>
    <row r="4" spans="1:14" ht="31.2" x14ac:dyDescent="0.3">
      <c r="A4" s="29" t="s">
        <v>51</v>
      </c>
      <c r="B4" s="30"/>
      <c r="C4" s="30"/>
      <c r="D4" s="30"/>
      <c r="E4" s="30"/>
      <c r="F4" s="44"/>
      <c r="G4" s="30"/>
      <c r="H4" s="9"/>
      <c r="I4" s="46"/>
      <c r="J4" s="33">
        <v>1185225</v>
      </c>
      <c r="K4" s="105"/>
      <c r="L4" s="105"/>
      <c r="M4" s="20"/>
    </row>
    <row r="5" spans="1:14" ht="46.8" x14ac:dyDescent="0.3">
      <c r="A5" s="68" t="s">
        <v>74</v>
      </c>
      <c r="B5" s="17"/>
      <c r="C5" s="20"/>
      <c r="D5" s="20"/>
      <c r="E5" s="19"/>
      <c r="F5" s="21">
        <v>2055693</v>
      </c>
      <c r="G5" s="21">
        <f>F5</f>
        <v>2055693</v>
      </c>
      <c r="H5" s="20"/>
      <c r="I5" s="22">
        <v>0</v>
      </c>
      <c r="J5" s="104">
        <v>2027847</v>
      </c>
      <c r="K5" s="18">
        <v>1200000</v>
      </c>
      <c r="L5" s="18"/>
      <c r="M5" s="59"/>
    </row>
    <row r="6" spans="1:14" ht="31.2" x14ac:dyDescent="0.3">
      <c r="A6" s="29" t="s">
        <v>76</v>
      </c>
      <c r="B6" s="17">
        <v>1000000</v>
      </c>
      <c r="C6" s="17"/>
      <c r="D6" s="17"/>
      <c r="E6" s="17"/>
      <c r="F6" s="17"/>
      <c r="G6" s="23">
        <f>B6</f>
        <v>1000000</v>
      </c>
      <c r="H6" s="28">
        <v>0</v>
      </c>
      <c r="I6" s="18">
        <v>0</v>
      </c>
      <c r="J6" s="18"/>
      <c r="K6" s="20"/>
      <c r="L6" s="20"/>
      <c r="M6" s="19"/>
    </row>
    <row r="7" spans="1:14" x14ac:dyDescent="0.3">
      <c r="A7" s="29" t="s">
        <v>49</v>
      </c>
      <c r="B7" s="17"/>
      <c r="C7" s="20"/>
      <c r="D7" s="20"/>
      <c r="E7" s="25"/>
      <c r="F7" s="25"/>
      <c r="G7" s="20"/>
      <c r="H7" s="24"/>
      <c r="I7" s="20">
        <v>250000</v>
      </c>
      <c r="J7" s="20"/>
      <c r="K7" s="18"/>
      <c r="L7" s="18"/>
      <c r="M7" s="19"/>
    </row>
    <row r="8" spans="1:14" ht="31.2" x14ac:dyDescent="0.3">
      <c r="A8" s="29" t="s">
        <v>17</v>
      </c>
      <c r="B8" s="17"/>
      <c r="C8" s="20"/>
      <c r="D8" s="20"/>
      <c r="E8" s="25"/>
      <c r="F8" s="25"/>
      <c r="G8" s="20"/>
      <c r="H8" s="24">
        <v>250000</v>
      </c>
      <c r="I8" s="18">
        <v>0</v>
      </c>
      <c r="J8" s="18"/>
      <c r="K8" s="18"/>
      <c r="L8" s="18"/>
      <c r="M8" s="19"/>
    </row>
    <row r="9" spans="1:14" ht="31.2" x14ac:dyDescent="0.3">
      <c r="A9" s="29" t="s">
        <v>34</v>
      </c>
      <c r="B9" s="17"/>
      <c r="C9" s="20"/>
      <c r="D9" s="20"/>
      <c r="E9" s="25"/>
      <c r="F9" s="25"/>
      <c r="G9" s="20"/>
      <c r="H9" s="24"/>
      <c r="I9" s="18">
        <v>500000</v>
      </c>
      <c r="J9" s="18"/>
      <c r="K9" s="20"/>
      <c r="L9" s="20"/>
      <c r="M9" s="37"/>
    </row>
    <row r="10" spans="1:14" ht="31.2" x14ac:dyDescent="0.3">
      <c r="A10" s="29" t="s">
        <v>21</v>
      </c>
      <c r="B10" s="30"/>
      <c r="C10" s="9"/>
      <c r="D10" s="9"/>
      <c r="E10" s="35"/>
      <c r="F10" s="35"/>
      <c r="G10" s="9"/>
      <c r="H10" s="32"/>
      <c r="I10" s="9">
        <v>3000</v>
      </c>
      <c r="J10" s="9">
        <v>9000</v>
      </c>
      <c r="K10" s="18"/>
      <c r="L10" s="18"/>
      <c r="M10" s="26" t="s">
        <v>26</v>
      </c>
    </row>
    <row r="11" spans="1:14" x14ac:dyDescent="0.3">
      <c r="A11" s="50" t="s">
        <v>11</v>
      </c>
      <c r="B11" s="17">
        <v>3000000</v>
      </c>
      <c r="C11" s="20"/>
      <c r="D11" s="20"/>
      <c r="E11" s="25"/>
      <c r="F11" s="25"/>
      <c r="G11" s="20">
        <v>3000000</v>
      </c>
      <c r="H11" s="24">
        <v>0</v>
      </c>
      <c r="I11" s="18">
        <v>0</v>
      </c>
      <c r="J11" s="18"/>
      <c r="K11" s="27"/>
      <c r="L11" s="27"/>
      <c r="M11" s="19"/>
    </row>
    <row r="12" spans="1:14" ht="46.8" x14ac:dyDescent="0.3">
      <c r="A12" s="29" t="s">
        <v>64</v>
      </c>
      <c r="B12" s="17">
        <v>1700000</v>
      </c>
      <c r="C12" s="20"/>
      <c r="D12" s="20"/>
      <c r="E12" s="20"/>
      <c r="F12" s="20"/>
      <c r="G12" s="20">
        <f>B12</f>
        <v>1700000</v>
      </c>
      <c r="H12" s="24"/>
      <c r="I12" s="18">
        <v>0</v>
      </c>
      <c r="J12" s="18"/>
      <c r="K12" s="18"/>
      <c r="L12" s="18"/>
      <c r="M12" s="26"/>
    </row>
    <row r="13" spans="1:14" x14ac:dyDescent="0.3">
      <c r="A13" s="29" t="s">
        <v>44</v>
      </c>
      <c r="B13" s="17">
        <v>1000000</v>
      </c>
      <c r="C13" s="17"/>
      <c r="D13" s="17"/>
      <c r="E13" s="17" t="s">
        <v>2</v>
      </c>
      <c r="F13" s="17"/>
      <c r="G13" s="17">
        <f>B13</f>
        <v>1000000</v>
      </c>
      <c r="H13" s="20">
        <v>0</v>
      </c>
      <c r="I13" s="27">
        <v>1000000</v>
      </c>
      <c r="J13" s="27">
        <v>370000</v>
      </c>
      <c r="K13" s="41"/>
      <c r="L13" s="41"/>
      <c r="M13" s="19"/>
    </row>
    <row r="14" spans="1:14" ht="31.2" x14ac:dyDescent="0.3">
      <c r="A14" s="29" t="s">
        <v>65</v>
      </c>
      <c r="B14" s="30"/>
      <c r="C14" s="30"/>
      <c r="D14" s="30"/>
      <c r="E14" s="30"/>
      <c r="F14" s="30"/>
      <c r="G14" s="30"/>
      <c r="H14" s="9"/>
      <c r="I14" s="41"/>
      <c r="J14" s="41">
        <v>810542</v>
      </c>
      <c r="K14" s="18"/>
      <c r="L14" s="18"/>
      <c r="M14" s="19"/>
    </row>
    <row r="15" spans="1:14" x14ac:dyDescent="0.3">
      <c r="A15" s="29" t="s">
        <v>1</v>
      </c>
      <c r="B15" s="17">
        <v>3000000</v>
      </c>
      <c r="C15" s="17">
        <v>1000000</v>
      </c>
      <c r="D15" s="23">
        <v>1800000</v>
      </c>
      <c r="E15" s="17"/>
      <c r="F15" s="17"/>
      <c r="G15" s="17">
        <f>SUM(B15:D15)</f>
        <v>5800000</v>
      </c>
      <c r="H15" s="20">
        <v>0</v>
      </c>
      <c r="I15" s="18">
        <v>3000000</v>
      </c>
      <c r="J15" s="18"/>
      <c r="K15" s="18"/>
      <c r="L15" s="18"/>
      <c r="M15" s="19"/>
    </row>
    <row r="16" spans="1:14" ht="31.2" x14ac:dyDescent="0.3">
      <c r="A16" s="29" t="s">
        <v>35</v>
      </c>
      <c r="B16" s="17"/>
      <c r="C16" s="17"/>
      <c r="D16" s="23"/>
      <c r="E16" s="17"/>
      <c r="F16" s="17"/>
      <c r="G16" s="17"/>
      <c r="H16" s="20"/>
      <c r="I16" s="18">
        <v>1000000</v>
      </c>
      <c r="J16" s="18"/>
      <c r="K16" s="33"/>
      <c r="L16" s="33"/>
      <c r="M16" s="19"/>
    </row>
    <row r="17" spans="1:13" ht="31.2" x14ac:dyDescent="0.3">
      <c r="A17" s="29" t="s">
        <v>67</v>
      </c>
      <c r="B17" s="30"/>
      <c r="C17" s="30"/>
      <c r="D17" s="42"/>
      <c r="E17" s="30"/>
      <c r="F17" s="30"/>
      <c r="G17" s="30"/>
      <c r="H17" s="9"/>
      <c r="I17" s="33"/>
      <c r="J17" s="33">
        <v>110000</v>
      </c>
      <c r="K17" s="20"/>
      <c r="L17" s="20"/>
      <c r="M17" s="19"/>
    </row>
    <row r="18" spans="1:13" ht="31.2" x14ac:dyDescent="0.3">
      <c r="A18" s="29" t="s">
        <v>66</v>
      </c>
      <c r="B18" s="17"/>
      <c r="C18" s="17"/>
      <c r="D18" s="23"/>
      <c r="E18" s="17"/>
      <c r="F18" s="17"/>
      <c r="G18" s="17"/>
      <c r="H18" s="20"/>
      <c r="I18" s="18">
        <v>1681000</v>
      </c>
      <c r="J18" s="18"/>
      <c r="K18" s="18"/>
      <c r="L18" s="18"/>
      <c r="M18" s="19"/>
    </row>
    <row r="19" spans="1:13" ht="31.2" x14ac:dyDescent="0.3">
      <c r="A19" s="29" t="s">
        <v>50</v>
      </c>
      <c r="B19" s="30"/>
      <c r="C19" s="30"/>
      <c r="D19" s="42"/>
      <c r="E19" s="30"/>
      <c r="F19" s="30"/>
      <c r="G19" s="30"/>
      <c r="H19" s="9"/>
      <c r="I19" s="33"/>
      <c r="J19" s="33">
        <v>840000</v>
      </c>
      <c r="K19" s="33"/>
      <c r="L19" s="33"/>
      <c r="M19" s="20"/>
    </row>
    <row r="20" spans="1:13" ht="31.2" x14ac:dyDescent="0.3">
      <c r="A20" s="29" t="s">
        <v>16</v>
      </c>
      <c r="B20" s="30"/>
      <c r="C20" s="9"/>
      <c r="D20" s="9"/>
      <c r="E20" s="35"/>
      <c r="F20" s="35"/>
      <c r="G20" s="9"/>
      <c r="H20" s="32">
        <v>500000</v>
      </c>
      <c r="I20" s="9"/>
      <c r="J20" s="9"/>
      <c r="K20" s="33"/>
      <c r="L20" s="33"/>
      <c r="M20" s="20"/>
    </row>
    <row r="21" spans="1:13" ht="31.2" x14ac:dyDescent="0.3">
      <c r="A21" s="71" t="s">
        <v>79</v>
      </c>
      <c r="B21" s="17"/>
      <c r="C21" s="20"/>
      <c r="D21" s="20"/>
      <c r="E21" s="25"/>
      <c r="F21" s="25"/>
      <c r="G21" s="20"/>
      <c r="H21" s="24"/>
      <c r="I21" s="20"/>
      <c r="J21" s="20"/>
      <c r="K21" s="18">
        <v>330000</v>
      </c>
      <c r="L21" s="33"/>
      <c r="M21" s="20"/>
    </row>
    <row r="22" spans="1:13" ht="31.2" x14ac:dyDescent="0.3">
      <c r="A22" s="29" t="s">
        <v>37</v>
      </c>
      <c r="B22" s="30"/>
      <c r="C22" s="9"/>
      <c r="D22" s="9"/>
      <c r="E22" s="9"/>
      <c r="F22" s="9"/>
      <c r="G22" s="31"/>
      <c r="H22" s="103"/>
      <c r="I22" s="33">
        <v>1000000</v>
      </c>
      <c r="J22" s="33"/>
      <c r="K22" s="33"/>
      <c r="L22" s="33"/>
      <c r="M22" s="20"/>
    </row>
    <row r="23" spans="1:13" x14ac:dyDescent="0.3">
      <c r="A23" s="29" t="s">
        <v>45</v>
      </c>
      <c r="B23" s="30"/>
      <c r="C23" s="9"/>
      <c r="D23" s="9"/>
      <c r="E23" s="9">
        <v>1000000</v>
      </c>
      <c r="F23" s="9"/>
      <c r="G23" s="31">
        <f>E23</f>
        <v>1000000</v>
      </c>
      <c r="H23" s="38"/>
      <c r="I23" s="33">
        <v>0</v>
      </c>
      <c r="J23" s="33">
        <v>1000000</v>
      </c>
      <c r="K23" s="47"/>
      <c r="L23" s="47"/>
      <c r="M23" s="20"/>
    </row>
    <row r="24" spans="1:13" ht="31.2" x14ac:dyDescent="0.3">
      <c r="A24" s="29" t="s">
        <v>42</v>
      </c>
      <c r="B24" s="30"/>
      <c r="C24" s="9"/>
      <c r="D24" s="9"/>
      <c r="E24" s="9"/>
      <c r="F24" s="9"/>
      <c r="G24" s="31"/>
      <c r="H24" s="32">
        <v>1000000</v>
      </c>
      <c r="I24" s="33"/>
      <c r="J24" s="47"/>
      <c r="K24" s="33"/>
      <c r="L24" s="33"/>
      <c r="M24" s="20"/>
    </row>
    <row r="25" spans="1:13" ht="31.2" x14ac:dyDescent="0.3">
      <c r="A25" s="29" t="s">
        <v>46</v>
      </c>
      <c r="B25" s="30"/>
      <c r="C25" s="9"/>
      <c r="D25" s="9"/>
      <c r="E25" s="9"/>
      <c r="F25" s="9"/>
      <c r="G25" s="31"/>
      <c r="H25" s="38"/>
      <c r="I25" s="33"/>
      <c r="J25" s="33">
        <v>2000000</v>
      </c>
      <c r="K25" s="33"/>
      <c r="L25" s="33"/>
      <c r="M25" s="20"/>
    </row>
    <row r="26" spans="1:13" x14ac:dyDescent="0.3">
      <c r="A26" s="29" t="s">
        <v>39</v>
      </c>
      <c r="B26" s="30"/>
      <c r="C26" s="9"/>
      <c r="D26" s="9"/>
      <c r="E26" s="9"/>
      <c r="F26" s="9"/>
      <c r="G26" s="31"/>
      <c r="H26" s="32"/>
      <c r="I26" s="33">
        <v>250000</v>
      </c>
      <c r="J26" s="33"/>
      <c r="K26" s="33"/>
      <c r="L26" s="33"/>
      <c r="M26" s="20"/>
    </row>
    <row r="27" spans="1:13" ht="46.8" x14ac:dyDescent="0.3">
      <c r="A27" s="43" t="s">
        <v>53</v>
      </c>
      <c r="B27" s="30"/>
      <c r="C27" s="9"/>
      <c r="D27" s="9"/>
      <c r="E27" s="35"/>
      <c r="F27" s="35"/>
      <c r="G27" s="9"/>
      <c r="H27" s="32">
        <v>2000000</v>
      </c>
      <c r="I27" s="33">
        <v>0</v>
      </c>
      <c r="J27" s="33"/>
      <c r="K27" s="33"/>
      <c r="L27" s="33"/>
      <c r="M27" s="19"/>
    </row>
    <row r="28" spans="1:13" ht="46.8" x14ac:dyDescent="0.3">
      <c r="A28" s="43" t="s">
        <v>52</v>
      </c>
      <c r="B28" s="30"/>
      <c r="C28" s="9"/>
      <c r="D28" s="9"/>
      <c r="E28" s="35"/>
      <c r="F28" s="35"/>
      <c r="G28" s="9"/>
      <c r="H28" s="32"/>
      <c r="I28" s="33"/>
      <c r="J28" s="33">
        <v>6545802</v>
      </c>
      <c r="K28" s="33">
        <f>M28-J28</f>
        <v>1677426</v>
      </c>
      <c r="L28" s="33"/>
      <c r="M28" s="8">
        <v>8223228</v>
      </c>
    </row>
    <row r="29" spans="1:13" x14ac:dyDescent="0.3">
      <c r="A29" s="29" t="s">
        <v>57</v>
      </c>
      <c r="B29" s="30">
        <v>1000000</v>
      </c>
      <c r="C29" s="30"/>
      <c r="D29" s="30"/>
      <c r="E29" s="30"/>
      <c r="F29" s="30"/>
      <c r="G29" s="9">
        <f>B29</f>
        <v>1000000</v>
      </c>
      <c r="H29" s="9">
        <v>0</v>
      </c>
      <c r="I29" s="33">
        <v>1000000</v>
      </c>
      <c r="J29" s="33"/>
      <c r="K29" s="39"/>
      <c r="L29" s="39"/>
      <c r="M29" s="20"/>
    </row>
    <row r="30" spans="1:13" x14ac:dyDescent="0.3">
      <c r="A30" s="43" t="s">
        <v>58</v>
      </c>
      <c r="B30" s="30"/>
      <c r="C30" s="9"/>
      <c r="D30" s="9"/>
      <c r="E30" s="35"/>
      <c r="F30" s="35"/>
      <c r="G30" s="9"/>
      <c r="H30" s="32">
        <v>1000000</v>
      </c>
      <c r="I30" s="9"/>
      <c r="J30" s="9"/>
      <c r="K30" s="9"/>
      <c r="L30" s="9"/>
      <c r="M30" s="34"/>
    </row>
    <row r="31" spans="1:13" ht="31.2" x14ac:dyDescent="0.3">
      <c r="A31" s="29" t="s">
        <v>82</v>
      </c>
      <c r="B31" s="30"/>
      <c r="C31" s="30"/>
      <c r="D31" s="30"/>
      <c r="E31" s="48"/>
      <c r="F31" s="33"/>
      <c r="G31" s="30"/>
      <c r="H31" s="9"/>
      <c r="I31" s="9"/>
      <c r="J31" s="9"/>
      <c r="K31" s="9">
        <v>460344</v>
      </c>
      <c r="L31" s="9"/>
      <c r="M31" s="19"/>
    </row>
    <row r="32" spans="1:13" ht="31.2" x14ac:dyDescent="0.3">
      <c r="A32" s="29" t="s">
        <v>60</v>
      </c>
      <c r="B32" s="30"/>
      <c r="C32" s="30"/>
      <c r="D32" s="30"/>
      <c r="E32" s="48"/>
      <c r="F32" s="33"/>
      <c r="G32" s="30"/>
      <c r="H32" s="9"/>
      <c r="I32" s="9"/>
      <c r="J32" s="9">
        <v>147000</v>
      </c>
      <c r="K32" s="9">
        <v>972321</v>
      </c>
      <c r="L32" s="9"/>
      <c r="M32" s="19"/>
    </row>
    <row r="33" spans="1:13" ht="31.2" x14ac:dyDescent="0.3">
      <c r="A33" s="29" t="s">
        <v>59</v>
      </c>
      <c r="B33" s="30"/>
      <c r="C33" s="30"/>
      <c r="D33" s="30"/>
      <c r="E33" s="48"/>
      <c r="F33" s="33"/>
      <c r="G33" s="30"/>
      <c r="H33" s="9"/>
      <c r="I33" s="9"/>
      <c r="J33" s="9">
        <v>950000</v>
      </c>
      <c r="K33" s="9">
        <v>875000</v>
      </c>
      <c r="L33" s="9"/>
      <c r="M33" s="19"/>
    </row>
    <row r="34" spans="1:13" ht="31.2" x14ac:dyDescent="0.3">
      <c r="A34" s="29" t="s">
        <v>62</v>
      </c>
      <c r="B34" s="30"/>
      <c r="C34" s="30"/>
      <c r="D34" s="30"/>
      <c r="E34" s="48"/>
      <c r="F34" s="33"/>
      <c r="G34" s="30"/>
      <c r="H34" s="9"/>
      <c r="I34" s="9">
        <v>511000</v>
      </c>
      <c r="J34" s="9"/>
      <c r="K34" s="9"/>
      <c r="L34" s="9"/>
      <c r="M34" s="19"/>
    </row>
    <row r="35" spans="1:13" ht="31.2" x14ac:dyDescent="0.3">
      <c r="A35" s="71" t="s">
        <v>77</v>
      </c>
      <c r="B35" s="17"/>
      <c r="C35" s="17"/>
      <c r="D35" s="17"/>
      <c r="E35" s="72"/>
      <c r="F35" s="18"/>
      <c r="G35" s="17"/>
      <c r="H35" s="20"/>
      <c r="I35" s="20"/>
      <c r="J35" s="20"/>
      <c r="K35" s="20">
        <v>1500000</v>
      </c>
      <c r="L35" s="20"/>
      <c r="M35" s="19"/>
    </row>
    <row r="36" spans="1:13" x14ac:dyDescent="0.3">
      <c r="A36" s="29" t="s">
        <v>61</v>
      </c>
      <c r="B36" s="30"/>
      <c r="C36" s="30">
        <v>600000</v>
      </c>
      <c r="D36" s="30"/>
      <c r="E36" s="48">
        <v>2575000</v>
      </c>
      <c r="F36" s="33">
        <v>200000</v>
      </c>
      <c r="G36" s="30">
        <f>SUM(C36:F36)</f>
        <v>3375000</v>
      </c>
      <c r="H36" s="9">
        <f>G36</f>
        <v>3375000</v>
      </c>
      <c r="I36" s="9">
        <v>3375000</v>
      </c>
      <c r="J36" s="39">
        <v>3375000</v>
      </c>
      <c r="K36" s="39">
        <v>3375000</v>
      </c>
      <c r="L36" s="39"/>
      <c r="M36" s="34"/>
    </row>
    <row r="37" spans="1:13" x14ac:dyDescent="0.3">
      <c r="A37" s="29" t="s">
        <v>4</v>
      </c>
      <c r="B37" s="17"/>
      <c r="C37" s="20"/>
      <c r="D37" s="20"/>
      <c r="E37" s="20">
        <v>1000000</v>
      </c>
      <c r="F37" s="20"/>
      <c r="G37" s="31">
        <f>E37</f>
        <v>1000000</v>
      </c>
      <c r="H37" s="28">
        <v>0</v>
      </c>
      <c r="I37" s="20">
        <v>0</v>
      </c>
      <c r="J37" s="20"/>
      <c r="K37" s="20"/>
      <c r="L37" s="20"/>
      <c r="M37" s="19"/>
    </row>
    <row r="38" spans="1:13" x14ac:dyDescent="0.3">
      <c r="A38" s="29" t="s">
        <v>31</v>
      </c>
      <c r="B38" s="17"/>
      <c r="C38" s="20"/>
      <c r="D38" s="20"/>
      <c r="E38" s="20"/>
      <c r="F38" s="20"/>
      <c r="G38" s="21"/>
      <c r="H38" s="28"/>
      <c r="I38" s="20">
        <v>250000</v>
      </c>
      <c r="J38" s="20"/>
      <c r="K38" s="9"/>
      <c r="L38" s="9"/>
      <c r="M38" s="19"/>
    </row>
    <row r="39" spans="1:13" ht="31.2" x14ac:dyDescent="0.3">
      <c r="A39" s="29" t="s">
        <v>80</v>
      </c>
      <c r="B39" s="17"/>
      <c r="C39" s="20"/>
      <c r="D39" s="20"/>
      <c r="E39" s="25"/>
      <c r="F39" s="25"/>
      <c r="G39" s="20"/>
      <c r="H39" s="28">
        <v>1000000</v>
      </c>
      <c r="I39" s="20">
        <v>0</v>
      </c>
      <c r="J39" s="20"/>
      <c r="K39" s="18"/>
      <c r="L39" s="18"/>
      <c r="M39" s="19"/>
    </row>
    <row r="40" spans="1:13" x14ac:dyDescent="0.3">
      <c r="A40" s="29" t="s">
        <v>40</v>
      </c>
      <c r="B40" s="30"/>
      <c r="C40" s="9"/>
      <c r="D40" s="9"/>
      <c r="E40" s="35"/>
      <c r="F40" s="35"/>
      <c r="G40" s="9"/>
      <c r="H40" s="36"/>
      <c r="I40" s="9">
        <v>100000</v>
      </c>
      <c r="J40" s="9"/>
      <c r="K40" s="20"/>
      <c r="L40" s="20"/>
      <c r="M40" s="20"/>
    </row>
    <row r="41" spans="1:13" s="7" customFormat="1" ht="31.2" x14ac:dyDescent="0.3">
      <c r="A41" s="29" t="s">
        <v>68</v>
      </c>
      <c r="B41" s="17"/>
      <c r="C41" s="20"/>
      <c r="D41" s="20"/>
      <c r="E41" s="20">
        <v>2500000</v>
      </c>
      <c r="F41" s="20"/>
      <c r="G41" s="21">
        <v>0</v>
      </c>
      <c r="H41" s="28">
        <v>2500000</v>
      </c>
      <c r="I41" s="18">
        <v>0</v>
      </c>
      <c r="J41" s="18"/>
      <c r="K41" s="20"/>
      <c r="L41" s="20"/>
      <c r="M41" s="38"/>
    </row>
    <row r="42" spans="1:13" ht="31.2" x14ac:dyDescent="0.3">
      <c r="A42" s="29" t="s">
        <v>15</v>
      </c>
      <c r="B42" s="17"/>
      <c r="C42" s="20"/>
      <c r="D42" s="20"/>
      <c r="E42" s="25"/>
      <c r="F42" s="25"/>
      <c r="G42" s="20"/>
      <c r="H42" s="24">
        <v>500000</v>
      </c>
      <c r="I42" s="20"/>
      <c r="J42" s="20"/>
      <c r="K42" s="18"/>
      <c r="L42" s="18"/>
      <c r="M42" s="19"/>
    </row>
    <row r="43" spans="1:13" ht="31.2" x14ac:dyDescent="0.3">
      <c r="A43" s="51" t="s">
        <v>29</v>
      </c>
      <c r="B43" s="17"/>
      <c r="C43" s="20"/>
      <c r="D43" s="20"/>
      <c r="E43" s="21"/>
      <c r="F43" s="21"/>
      <c r="G43" s="21">
        <v>0</v>
      </c>
      <c r="H43" s="18">
        <v>585000</v>
      </c>
      <c r="I43" s="20">
        <v>665000</v>
      </c>
      <c r="J43" s="20"/>
      <c r="K43" s="18"/>
      <c r="L43" s="107"/>
      <c r="M43" s="19"/>
    </row>
    <row r="44" spans="1:13" ht="31.2" x14ac:dyDescent="0.3">
      <c r="A44" s="29" t="s">
        <v>20</v>
      </c>
      <c r="B44" s="17"/>
      <c r="C44" s="20"/>
      <c r="D44" s="20"/>
      <c r="E44" s="25"/>
      <c r="F44" s="25"/>
      <c r="G44" s="20"/>
      <c r="H44" s="28">
        <v>1000000</v>
      </c>
      <c r="I44" s="18">
        <v>0</v>
      </c>
      <c r="J44" s="18"/>
      <c r="K44" s="57"/>
      <c r="L44" s="57"/>
      <c r="M44" s="19"/>
    </row>
    <row r="45" spans="1:13" x14ac:dyDescent="0.3">
      <c r="A45" s="29" t="s">
        <v>27</v>
      </c>
      <c r="B45" s="30"/>
      <c r="C45" s="9"/>
      <c r="D45" s="9"/>
      <c r="E45" s="35"/>
      <c r="F45" s="35"/>
      <c r="G45" s="9"/>
      <c r="H45" s="36">
        <v>247619</v>
      </c>
      <c r="I45" s="33">
        <v>0</v>
      </c>
      <c r="J45" s="33"/>
      <c r="K45" s="33">
        <v>250000</v>
      </c>
      <c r="L45" s="33"/>
      <c r="M45" s="19"/>
    </row>
    <row r="46" spans="1:13" ht="31.2" x14ac:dyDescent="0.3">
      <c r="A46" s="29" t="s">
        <v>69</v>
      </c>
      <c r="B46" s="30"/>
      <c r="C46" s="9"/>
      <c r="D46" s="9"/>
      <c r="E46" s="35"/>
      <c r="F46" s="35"/>
      <c r="G46" s="9"/>
      <c r="H46" s="36"/>
      <c r="I46" s="33"/>
      <c r="J46" s="33">
        <v>30000</v>
      </c>
      <c r="K46" s="18"/>
      <c r="L46" s="18"/>
      <c r="M46" s="19"/>
    </row>
    <row r="47" spans="1:13" ht="31.2" x14ac:dyDescent="0.3">
      <c r="A47" s="29" t="s">
        <v>38</v>
      </c>
      <c r="B47" s="30"/>
      <c r="C47" s="9"/>
      <c r="D47" s="9"/>
      <c r="E47" s="35"/>
      <c r="F47" s="35"/>
      <c r="G47" s="38"/>
      <c r="H47" s="36"/>
      <c r="I47" s="9">
        <v>408997</v>
      </c>
      <c r="J47" s="9">
        <v>408997</v>
      </c>
      <c r="K47" s="33"/>
      <c r="L47" s="33"/>
      <c r="M47" s="19"/>
    </row>
    <row r="48" spans="1:13" s="7" customFormat="1" ht="31.2" x14ac:dyDescent="0.3">
      <c r="A48" s="29" t="s">
        <v>18</v>
      </c>
      <c r="B48" s="30"/>
      <c r="C48" s="9"/>
      <c r="D48" s="9"/>
      <c r="E48" s="35"/>
      <c r="F48" s="35"/>
      <c r="G48" s="9"/>
      <c r="H48" s="36">
        <v>300000</v>
      </c>
      <c r="I48" s="33">
        <v>0</v>
      </c>
      <c r="J48" s="33"/>
      <c r="K48" s="33"/>
      <c r="L48" s="33"/>
      <c r="M48" s="19"/>
    </row>
    <row r="49" spans="1:16" ht="31.2" x14ac:dyDescent="0.3">
      <c r="A49" s="29" t="s">
        <v>55</v>
      </c>
      <c r="B49" s="30"/>
      <c r="C49" s="9"/>
      <c r="D49" s="9"/>
      <c r="E49" s="35"/>
      <c r="F49" s="35"/>
      <c r="G49" s="9"/>
      <c r="H49" s="36"/>
      <c r="I49" s="33"/>
      <c r="J49" s="33">
        <v>898288</v>
      </c>
      <c r="K49" s="33"/>
      <c r="L49" s="33"/>
      <c r="M49" s="19"/>
    </row>
    <row r="50" spans="1:16" ht="31.2" x14ac:dyDescent="0.3">
      <c r="A50" s="29" t="s">
        <v>19</v>
      </c>
      <c r="B50" s="30"/>
      <c r="C50" s="9"/>
      <c r="D50" s="9"/>
      <c r="E50" s="35"/>
      <c r="F50" s="35"/>
      <c r="G50" s="9"/>
      <c r="H50" s="36">
        <v>30000</v>
      </c>
      <c r="I50" s="33">
        <v>0</v>
      </c>
      <c r="J50" s="33"/>
      <c r="K50" s="33"/>
      <c r="L50" s="33"/>
      <c r="M50" s="20"/>
    </row>
    <row r="51" spans="1:16" ht="31.2" x14ac:dyDescent="0.3">
      <c r="A51" s="29" t="s">
        <v>36</v>
      </c>
      <c r="B51" s="30"/>
      <c r="C51" s="9"/>
      <c r="D51" s="9"/>
      <c r="E51" s="35"/>
      <c r="F51" s="35"/>
      <c r="G51" s="9"/>
      <c r="H51" s="36"/>
      <c r="I51" s="33">
        <v>1000000</v>
      </c>
      <c r="J51" s="33"/>
      <c r="K51" s="33"/>
      <c r="L51" s="33"/>
      <c r="M51" s="20"/>
    </row>
    <row r="52" spans="1:16" ht="31.2" x14ac:dyDescent="0.3">
      <c r="A52" s="29" t="s">
        <v>56</v>
      </c>
      <c r="B52" s="30"/>
      <c r="C52" s="9"/>
      <c r="D52" s="9"/>
      <c r="E52" s="35"/>
      <c r="F52" s="35"/>
      <c r="G52" s="9"/>
      <c r="H52" s="36"/>
      <c r="I52" s="33"/>
      <c r="J52" s="33">
        <v>550000</v>
      </c>
      <c r="K52" s="33"/>
      <c r="L52" s="33"/>
      <c r="M52" s="19"/>
    </row>
    <row r="53" spans="1:16" ht="31.2" x14ac:dyDescent="0.3">
      <c r="A53" s="29" t="s">
        <v>70</v>
      </c>
      <c r="B53" s="30"/>
      <c r="C53" s="30"/>
      <c r="D53" s="30"/>
      <c r="E53" s="30"/>
      <c r="F53" s="30"/>
      <c r="G53" s="9"/>
      <c r="H53" s="36">
        <v>4000000</v>
      </c>
      <c r="I53" s="33">
        <v>0</v>
      </c>
      <c r="J53" s="33"/>
      <c r="K53" s="64">
        <v>1966766</v>
      </c>
      <c r="L53" s="33"/>
      <c r="M53" s="58"/>
    </row>
    <row r="54" spans="1:16" ht="31.2" x14ac:dyDescent="0.3">
      <c r="A54" s="52" t="s">
        <v>47</v>
      </c>
      <c r="B54" s="30"/>
      <c r="C54" s="9"/>
      <c r="D54" s="9"/>
      <c r="E54" s="9"/>
      <c r="F54" s="9"/>
      <c r="G54" s="31"/>
      <c r="H54" s="32"/>
      <c r="I54" s="33">
        <v>1000000</v>
      </c>
      <c r="J54" s="33"/>
      <c r="K54" s="33"/>
      <c r="L54" s="33"/>
      <c r="M54" s="19"/>
    </row>
    <row r="55" spans="1:16" x14ac:dyDescent="0.3">
      <c r="A55" s="52" t="s">
        <v>3</v>
      </c>
      <c r="B55" s="30"/>
      <c r="C55" s="9"/>
      <c r="D55" s="9"/>
      <c r="E55" s="9">
        <v>1000000</v>
      </c>
      <c r="F55" s="9"/>
      <c r="G55" s="31">
        <v>759198</v>
      </c>
      <c r="H55" s="36">
        <v>240802</v>
      </c>
      <c r="I55" s="33">
        <v>0</v>
      </c>
      <c r="J55" s="33"/>
      <c r="K55" s="47"/>
      <c r="L55" s="106"/>
      <c r="M55" s="19"/>
    </row>
    <row r="56" spans="1:16" ht="31.2" x14ac:dyDescent="0.3">
      <c r="A56" s="61" t="s">
        <v>75</v>
      </c>
      <c r="B56" s="30"/>
      <c r="C56" s="9"/>
      <c r="D56" s="9"/>
      <c r="E56" s="9"/>
      <c r="F56" s="9"/>
      <c r="G56" s="31"/>
      <c r="H56" s="36"/>
      <c r="I56" s="63">
        <v>2000000</v>
      </c>
      <c r="J56" s="9"/>
      <c r="K56" s="9"/>
      <c r="L56" s="9"/>
      <c r="M56" s="62"/>
    </row>
    <row r="57" spans="1:16" x14ac:dyDescent="0.3">
      <c r="A57" s="29" t="s">
        <v>41</v>
      </c>
      <c r="B57" s="30"/>
      <c r="C57" s="9"/>
      <c r="D57" s="9"/>
      <c r="E57" s="9"/>
      <c r="F57" s="9"/>
      <c r="G57" s="31"/>
      <c r="H57" s="36"/>
      <c r="I57" s="33">
        <v>1000000</v>
      </c>
      <c r="J57" s="33"/>
      <c r="K57" s="47"/>
      <c r="L57" s="47"/>
      <c r="M57" s="19"/>
    </row>
    <row r="58" spans="1:16" x14ac:dyDescent="0.3">
      <c r="A58" s="3" t="s">
        <v>5</v>
      </c>
      <c r="B58" s="13">
        <f>SUM(B7:B41)</f>
        <v>9700000</v>
      </c>
      <c r="C58" s="13">
        <f>SUM(C2:C36)</f>
        <v>3600000</v>
      </c>
      <c r="D58" s="13">
        <f>SUM(D2:D36)</f>
        <v>1800000</v>
      </c>
      <c r="E58" s="13">
        <f>SUM(E2:E41)</f>
        <v>9975000</v>
      </c>
      <c r="F58" s="13">
        <f>SUM(F2:F41)</f>
        <v>2145475</v>
      </c>
      <c r="G58" s="14">
        <f>SUM(G2:G56)</f>
        <v>26479673</v>
      </c>
      <c r="H58" s="15">
        <f>SUM(H2:H56)</f>
        <v>21428421</v>
      </c>
      <c r="I58" s="10">
        <f>SUM(I2:I57)</f>
        <v>22893997</v>
      </c>
      <c r="J58" s="10">
        <f>SUM(J2:J57)</f>
        <v>24187701</v>
      </c>
      <c r="K58" s="14">
        <f>SUM(K2:K57)</f>
        <v>16732082</v>
      </c>
      <c r="L58" s="13"/>
      <c r="M58" s="12"/>
    </row>
    <row r="59" spans="1:16" x14ac:dyDescent="0.3">
      <c r="A59" s="6" t="s">
        <v>12</v>
      </c>
      <c r="B59" s="8">
        <v>10700000</v>
      </c>
      <c r="C59" s="8">
        <v>0</v>
      </c>
      <c r="D59" s="8">
        <v>0</v>
      </c>
      <c r="E59" s="8">
        <v>0</v>
      </c>
      <c r="F59" s="8">
        <v>0</v>
      </c>
      <c r="G59" s="9">
        <v>10700000</v>
      </c>
      <c r="H59" s="11"/>
      <c r="I59" s="8"/>
      <c r="J59" s="8"/>
      <c r="K59" s="55"/>
      <c r="L59" s="13"/>
      <c r="M59" s="37"/>
    </row>
    <row r="60" spans="1:16" x14ac:dyDescent="0.3">
      <c r="A60" s="2" t="s">
        <v>7</v>
      </c>
      <c r="B60" s="8">
        <v>0</v>
      </c>
      <c r="C60" s="8">
        <f>SUM(C58:C59)</f>
        <v>3600000</v>
      </c>
      <c r="D60" s="8">
        <f>SUM(D58:D59)</f>
        <v>1800000</v>
      </c>
      <c r="E60" s="8">
        <f>SUM(E58:E59)</f>
        <v>9975000</v>
      </c>
      <c r="F60" s="8"/>
      <c r="G60" s="8">
        <f>G58-G59</f>
        <v>15779673</v>
      </c>
      <c r="H60" s="16"/>
      <c r="I60" s="8"/>
      <c r="J60" s="8"/>
      <c r="L60" s="54"/>
      <c r="M60" s="56"/>
    </row>
    <row r="61" spans="1:16" x14ac:dyDescent="0.3">
      <c r="A61" s="3" t="s">
        <v>9</v>
      </c>
      <c r="B61" s="8"/>
      <c r="C61" s="8"/>
      <c r="D61" s="8"/>
      <c r="E61" s="8"/>
      <c r="F61" s="8"/>
      <c r="G61" s="69">
        <v>20430693</v>
      </c>
      <c r="H61" s="70">
        <v>21428421</v>
      </c>
      <c r="I61" s="69">
        <v>22893997</v>
      </c>
      <c r="J61" s="65">
        <v>24187701</v>
      </c>
      <c r="K61" s="66">
        <v>21251054</v>
      </c>
      <c r="L61" s="67">
        <v>21653201</v>
      </c>
      <c r="M61" s="37"/>
    </row>
    <row r="62" spans="1:16" ht="31.2" x14ac:dyDescent="0.3">
      <c r="A62" s="3" t="s">
        <v>10</v>
      </c>
      <c r="B62" s="13"/>
      <c r="C62" s="13"/>
      <c r="D62" s="13"/>
      <c r="E62" s="49"/>
      <c r="F62" s="13"/>
      <c r="G62" s="8">
        <f>G61-G60</f>
        <v>4651020</v>
      </c>
      <c r="H62" s="15">
        <f>H61-H58</f>
        <v>0</v>
      </c>
      <c r="I62" s="13">
        <f>I61-I58</f>
        <v>0</v>
      </c>
      <c r="J62" s="53">
        <f>J58-J61</f>
        <v>0</v>
      </c>
      <c r="K62" s="73">
        <f>K61-K58</f>
        <v>4518972</v>
      </c>
      <c r="L62" s="55"/>
      <c r="M62" s="37"/>
      <c r="P62" s="60"/>
    </row>
    <row r="63" spans="1:16" x14ac:dyDescent="0.3">
      <c r="A63" s="74" t="s">
        <v>25</v>
      </c>
      <c r="B63" s="75"/>
      <c r="C63" s="76"/>
      <c r="D63" s="75"/>
      <c r="E63" s="75"/>
      <c r="F63" s="76"/>
      <c r="G63" s="76"/>
      <c r="H63" s="76"/>
      <c r="I63" s="77"/>
      <c r="J63" s="77"/>
      <c r="K63" s="77"/>
      <c r="L63" s="77"/>
      <c r="M63" s="78"/>
    </row>
    <row r="64" spans="1:16" x14ac:dyDescent="0.3">
      <c r="A64" s="79" t="s">
        <v>23</v>
      </c>
      <c r="B64" s="80"/>
      <c r="C64" s="80"/>
      <c r="D64" s="80"/>
      <c r="E64" s="80"/>
      <c r="F64" s="81"/>
      <c r="G64" s="80"/>
      <c r="H64" s="81"/>
      <c r="I64" s="77"/>
      <c r="J64" s="82"/>
      <c r="K64" s="77"/>
      <c r="L64" s="77"/>
      <c r="M64" s="78"/>
    </row>
    <row r="65" spans="1:13" x14ac:dyDescent="0.3">
      <c r="A65" s="79" t="s">
        <v>24</v>
      </c>
      <c r="B65" s="80"/>
      <c r="C65" s="80"/>
      <c r="D65" s="80"/>
      <c r="E65" s="80"/>
      <c r="F65" s="81"/>
      <c r="G65" s="80"/>
      <c r="H65" s="80"/>
      <c r="I65" s="77"/>
      <c r="J65" s="77"/>
      <c r="K65" s="77"/>
      <c r="L65" s="77"/>
      <c r="M65" s="78"/>
    </row>
    <row r="66" spans="1:13" x14ac:dyDescent="0.3">
      <c r="A66" s="79" t="s">
        <v>30</v>
      </c>
      <c r="B66" s="80"/>
      <c r="C66" s="80"/>
      <c r="D66" s="80"/>
      <c r="E66" s="80"/>
      <c r="F66" s="81"/>
      <c r="G66" s="80"/>
      <c r="H66" s="80"/>
      <c r="I66" s="77"/>
      <c r="J66" s="77"/>
      <c r="K66" s="77"/>
      <c r="L66" s="77"/>
      <c r="M66" s="78"/>
    </row>
    <row r="67" spans="1:13" x14ac:dyDescent="0.3">
      <c r="A67" s="79" t="s">
        <v>43</v>
      </c>
      <c r="B67" s="83"/>
      <c r="C67" s="80"/>
      <c r="D67" s="80"/>
      <c r="E67" s="80"/>
      <c r="F67" s="75"/>
      <c r="G67" s="75"/>
      <c r="H67" s="75"/>
      <c r="I67" s="77"/>
      <c r="J67" s="77"/>
      <c r="K67" s="77"/>
      <c r="L67" s="77"/>
      <c r="M67" s="78"/>
    </row>
    <row r="68" spans="1:13" x14ac:dyDescent="0.3">
      <c r="A68" s="84" t="s">
        <v>72</v>
      </c>
      <c r="B68" s="85"/>
      <c r="C68" s="85"/>
      <c r="D68" s="85"/>
      <c r="E68" s="85"/>
      <c r="F68" s="85"/>
      <c r="G68" s="86"/>
      <c r="H68" s="86"/>
      <c r="I68" s="87"/>
      <c r="J68" s="77"/>
      <c r="K68" s="77"/>
      <c r="L68" s="77"/>
      <c r="M68" s="78"/>
    </row>
    <row r="69" spans="1:13" x14ac:dyDescent="0.3">
      <c r="A69" s="84" t="s">
        <v>73</v>
      </c>
      <c r="B69" s="86"/>
      <c r="C69" s="86"/>
      <c r="D69" s="86"/>
      <c r="E69" s="86"/>
      <c r="F69" s="86"/>
      <c r="G69" s="86"/>
      <c r="H69" s="86"/>
      <c r="I69" s="87"/>
      <c r="J69" s="87"/>
      <c r="K69" s="77"/>
      <c r="L69" s="77"/>
      <c r="M69" s="78"/>
    </row>
    <row r="70" spans="1:13" ht="10.5" customHeight="1" x14ac:dyDescent="0.3"/>
    <row r="71" spans="1:13" ht="20.25" customHeight="1" x14ac:dyDescent="0.3">
      <c r="A71" s="100" t="s">
        <v>83</v>
      </c>
      <c r="B71" s="101"/>
      <c r="C71" s="101"/>
      <c r="D71" s="101"/>
      <c r="E71" s="101"/>
      <c r="F71" s="101"/>
      <c r="G71" s="101"/>
      <c r="H71" s="101"/>
      <c r="I71" s="102"/>
      <c r="J71" s="102"/>
      <c r="K71" s="102"/>
      <c r="L71" s="102"/>
      <c r="M71" s="101"/>
    </row>
    <row r="72" spans="1:13" ht="16.2" thickBot="1" x14ac:dyDescent="0.35">
      <c r="A72" s="88" t="s">
        <v>84</v>
      </c>
      <c r="B72" s="89"/>
      <c r="C72" s="90"/>
      <c r="D72" s="90"/>
      <c r="E72" s="91"/>
      <c r="F72" s="91"/>
      <c r="G72" s="90"/>
      <c r="H72" s="92"/>
      <c r="I72" s="93"/>
      <c r="J72" s="93"/>
      <c r="K72" s="94">
        <v>425000</v>
      </c>
      <c r="L72" s="27"/>
      <c r="M72" s="19"/>
    </row>
    <row r="73" spans="1:13" x14ac:dyDescent="0.3">
      <c r="A73" s="95" t="s">
        <v>10</v>
      </c>
      <c r="B73" s="98"/>
      <c r="C73" s="98"/>
      <c r="D73" s="98"/>
      <c r="E73" s="98"/>
      <c r="F73" s="98"/>
      <c r="G73" s="98"/>
      <c r="H73" s="98"/>
      <c r="I73" s="96"/>
      <c r="J73" s="96"/>
      <c r="K73" s="97">
        <f>K62-K72</f>
        <v>4093972</v>
      </c>
      <c r="L73" s="96"/>
      <c r="M73" s="99"/>
    </row>
  </sheetData>
  <sortState xmlns:xlrd2="http://schemas.microsoft.com/office/spreadsheetml/2017/richdata2" ref="A2:M57">
    <sortCondition ref="A57"/>
  </sortState>
  <printOptions horizontalCentered="1" headings="1" gridLines="1"/>
  <pageMargins left="0.25" right="0.25" top="0.75" bottom="0.75" header="0.3" footer="0.3"/>
  <pageSetup scale="81" fitToHeight="0" pageOrder="overThenDown" orientation="landscape" r:id="rId1"/>
  <headerFooter>
    <oddHeader>&amp;L&amp;"-,Bold"&amp;14REALIGNMENT ALLOCATIONS AND RECOMMENDATIONS - Fiscal and Procurement Workgroup - 2/2/2021</oddHeader>
    <oddFooter>&amp;LNote: ACBH amount reduced based upon projected expenditure of $2,789,782 FY 16/17&amp;CPage &amp;P&amp;RJ. Grigsby</oddFooter>
    <evenHeader>&amp;L&amp;"-,Bold"&amp;14REALIGNMENT ALLOCATIONS AND RECOMMENDATIONS - Revised 1/7/20</evenHeader>
    <evenFooter>Page &amp;P</evenFooter>
  </headerFooter>
  <rowBreaks count="1" manualBreakCount="1">
    <brk id="5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F9449618FE464A943EF12D6099D162" ma:contentTypeVersion="5" ma:contentTypeDescription="Create a new document." ma:contentTypeScope="" ma:versionID="6fcc6e349881cbe5d331d8f539ddc142">
  <xsd:schema xmlns:xsd="http://www.w3.org/2001/XMLSchema" xmlns:xs="http://www.w3.org/2001/XMLSchema" xmlns:p="http://schemas.microsoft.com/office/2006/metadata/properties" xmlns:ns3="3c464659-b866-4b9a-8f05-76d35d21a954" xmlns:ns4="06ec3a84-a7d1-4f68-9d2f-b06e65550e8f" targetNamespace="http://schemas.microsoft.com/office/2006/metadata/properties" ma:root="true" ma:fieldsID="a883990b45d02c873c835ddcfff305be" ns3:_="" ns4:_="">
    <xsd:import namespace="3c464659-b866-4b9a-8f05-76d35d21a954"/>
    <xsd:import namespace="06ec3a84-a7d1-4f68-9d2f-b06e65550e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64659-b866-4b9a-8f05-76d35d21a9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c3a84-a7d1-4f68-9d2f-b06e65550e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AFED66-0C7D-4111-A090-269B486139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EA152B-73B3-479A-9D59-C2EBE988F9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464659-b866-4b9a-8f05-76d35d21a954"/>
    <ds:schemaRef ds:uri="06ec3a84-a7d1-4f68-9d2f-b06e65550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2B288A-CF03-45E6-BDD6-38FFDDCEE72B}">
  <ds:schemaRefs>
    <ds:schemaRef ds:uri="http://schemas.microsoft.com/office/2006/metadata/properties"/>
    <ds:schemaRef ds:uri="3c464659-b866-4b9a-8f05-76d35d21a954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06ec3a84-a7d1-4f68-9d2f-b06e65550e8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Allocations</vt:lpstr>
      <vt:lpstr>Allocations!Print_Area</vt:lpstr>
      <vt:lpstr>Allocations!Print_Titles</vt:lpstr>
    </vt:vector>
  </TitlesOfParts>
  <Company>Alameda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Grigsby, Janene, Probation</dc:creator>
  <cp:lastModifiedBy>Grigsby, Janene, Probation</cp:lastModifiedBy>
  <cp:lastPrinted>2020-12-14T20:53:11Z</cp:lastPrinted>
  <dcterms:created xsi:type="dcterms:W3CDTF">2016-08-25T16:16:53Z</dcterms:created>
  <dcterms:modified xsi:type="dcterms:W3CDTF">2021-01-27T01:45:15Z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0x01010045F9449618FE464A943EF12D6099D162</vt:lpwstr>
  </property>
</Properties>
</file>