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Taxes\RDA Dissolution\FY 16-17\6-1-17 Distribution\"/>
    </mc:Choice>
  </mc:AlternateContent>
  <bookViews>
    <workbookView xWindow="0" yWindow="0" windowWidth="23040" windowHeight="8868"/>
  </bookViews>
  <sheets>
    <sheet name="ROPS 17-18A - hardcopy" sheetId="2" r:id="rId1"/>
  </sheets>
  <definedNames>
    <definedName name="_xlnm.Print_Area" localSheetId="0">'ROPS 17-18A - hardcopy'!$A$1:$S$59</definedName>
    <definedName name="_xlnm.Print_Titles" localSheetId="0">'ROPS 17-18A - hardcopy'!$A:$B,'ROPS 17-18A - hardcopy'!$1:$4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6" i="2" l="1"/>
  <c r="L56" i="2"/>
  <c r="K56" i="2"/>
  <c r="I56" i="2"/>
  <c r="I57" i="2" s="1"/>
  <c r="H56" i="2"/>
  <c r="D56" i="2"/>
  <c r="L55" i="2"/>
  <c r="K55" i="2"/>
  <c r="J55" i="2"/>
  <c r="I55" i="2"/>
  <c r="D55" i="2"/>
  <c r="C54" i="2"/>
  <c r="C53" i="2"/>
  <c r="C52" i="2"/>
  <c r="C51" i="2"/>
  <c r="C50" i="2"/>
  <c r="C49" i="2"/>
  <c r="P56" i="2"/>
  <c r="P57" i="2" s="1"/>
  <c r="O56" i="2"/>
  <c r="O57" i="2" s="1"/>
  <c r="N56" i="2"/>
  <c r="J56" i="2"/>
  <c r="J57" i="2" s="1"/>
  <c r="G56" i="2"/>
  <c r="F56" i="2"/>
  <c r="E56" i="2"/>
  <c r="C48" i="2"/>
  <c r="C47" i="2"/>
  <c r="C46" i="2"/>
  <c r="P55" i="2"/>
  <c r="O55" i="2"/>
  <c r="N55" i="2"/>
  <c r="M55" i="2"/>
  <c r="H55" i="2"/>
  <c r="G55" i="2"/>
  <c r="F55" i="2"/>
  <c r="E55" i="2"/>
  <c r="C45" i="2"/>
  <c r="C42" i="2"/>
  <c r="N41" i="2"/>
  <c r="F41" i="2"/>
  <c r="C40" i="2"/>
  <c r="P41" i="2"/>
  <c r="H41" i="2"/>
  <c r="O36" i="2"/>
  <c r="N36" i="2"/>
  <c r="M36" i="2"/>
  <c r="G36" i="2"/>
  <c r="F36" i="2"/>
  <c r="E36" i="2"/>
  <c r="L36" i="2"/>
  <c r="D36" i="2"/>
  <c r="P36" i="2"/>
  <c r="M41" i="2"/>
  <c r="K36" i="2"/>
  <c r="J36" i="2"/>
  <c r="I36" i="2"/>
  <c r="H36" i="2"/>
  <c r="I30" i="2"/>
  <c r="F30" i="2"/>
  <c r="C29" i="2"/>
  <c r="C28" i="2"/>
  <c r="C26" i="2"/>
  <c r="C25" i="2"/>
  <c r="C24" i="2"/>
  <c r="C23" i="2"/>
  <c r="C22" i="2"/>
  <c r="E30" i="2"/>
  <c r="C21" i="2"/>
  <c r="G30" i="2"/>
  <c r="P30" i="2"/>
  <c r="O30" i="2"/>
  <c r="N30" i="2"/>
  <c r="M30" i="2"/>
  <c r="L30" i="2"/>
  <c r="K30" i="2"/>
  <c r="J30" i="2"/>
  <c r="H30" i="2"/>
  <c r="P18" i="2"/>
  <c r="O18" i="2"/>
  <c r="H18" i="2"/>
  <c r="G18" i="2"/>
  <c r="C17" i="2"/>
  <c r="I18" i="2"/>
  <c r="N18" i="2"/>
  <c r="N31" i="2" s="1"/>
  <c r="M18" i="2"/>
  <c r="L18" i="2"/>
  <c r="K18" i="2"/>
  <c r="C15" i="2"/>
  <c r="F18" i="2"/>
  <c r="F31" i="2" s="1"/>
  <c r="E18" i="2"/>
  <c r="M11" i="2"/>
  <c r="M12" i="2" s="1"/>
  <c r="L11" i="2"/>
  <c r="E11" i="2"/>
  <c r="E12" i="2" s="1"/>
  <c r="D11" i="2"/>
  <c r="C10" i="2"/>
  <c r="N11" i="2"/>
  <c r="F11" i="2"/>
  <c r="C9" i="2"/>
  <c r="K11" i="2"/>
  <c r="C8" i="2"/>
  <c r="P11" i="2"/>
  <c r="O11" i="2"/>
  <c r="J11" i="2"/>
  <c r="I11" i="2"/>
  <c r="H11" i="2"/>
  <c r="G11" i="2"/>
  <c r="C7" i="2"/>
  <c r="H31" i="2" l="1"/>
  <c r="I31" i="2"/>
  <c r="F57" i="2"/>
  <c r="K57" i="2"/>
  <c r="C55" i="2"/>
  <c r="G57" i="2"/>
  <c r="L57" i="2"/>
  <c r="I12" i="2"/>
  <c r="K12" i="2"/>
  <c r="J12" i="2"/>
  <c r="F12" i="2"/>
  <c r="F32" i="2" s="1"/>
  <c r="F43" i="2" s="1"/>
  <c r="N12" i="2"/>
  <c r="N32" i="2" s="1"/>
  <c r="N43" i="2" s="1"/>
  <c r="K31" i="2"/>
  <c r="O31" i="2"/>
  <c r="L31" i="2"/>
  <c r="P31" i="2"/>
  <c r="C36" i="2"/>
  <c r="C56" i="2"/>
  <c r="E31" i="2"/>
  <c r="E32" i="2" s="1"/>
  <c r="M31" i="2"/>
  <c r="O41" i="2"/>
  <c r="H57" i="2"/>
  <c r="G12" i="2"/>
  <c r="O12" i="2"/>
  <c r="C11" i="2"/>
  <c r="C12" i="2" s="1"/>
  <c r="E41" i="2"/>
  <c r="H12" i="2"/>
  <c r="P12" i="2"/>
  <c r="G31" i="2"/>
  <c r="G41" i="2"/>
  <c r="E57" i="2"/>
  <c r="N57" i="2"/>
  <c r="M57" i="2"/>
  <c r="C35" i="2"/>
  <c r="L12" i="2"/>
  <c r="D30" i="2"/>
  <c r="C30" i="2" s="1"/>
  <c r="C34" i="2"/>
  <c r="I41" i="2"/>
  <c r="J18" i="2"/>
  <c r="J31" i="2" s="1"/>
  <c r="C27" i="2"/>
  <c r="J41" i="2"/>
  <c r="L41" i="2"/>
  <c r="D12" i="2"/>
  <c r="D18" i="2"/>
  <c r="C16" i="2"/>
  <c r="C20" i="2"/>
  <c r="K41" i="2"/>
  <c r="D57" i="2"/>
  <c r="H32" i="2" l="1"/>
  <c r="H43" i="2" s="1"/>
  <c r="K32" i="2"/>
  <c r="K43" i="2" s="1"/>
  <c r="O32" i="2"/>
  <c r="O43" i="2" s="1"/>
  <c r="I32" i="2"/>
  <c r="P32" i="2"/>
  <c r="P43" i="2" s="1"/>
  <c r="G32" i="2"/>
  <c r="G43" i="2" s="1"/>
  <c r="E43" i="2"/>
  <c r="C57" i="2"/>
  <c r="D41" i="2"/>
  <c r="C41" i="2" s="1"/>
  <c r="C39" i="2"/>
  <c r="D31" i="2"/>
  <c r="D32" i="2" s="1"/>
  <c r="C18" i="2"/>
  <c r="C38" i="2"/>
  <c r="M32" i="2"/>
  <c r="M43" i="2" s="1"/>
  <c r="L32" i="2"/>
  <c r="L43" i="2" s="1"/>
  <c r="J32" i="2"/>
  <c r="J43" i="2" s="1"/>
  <c r="I43" i="2"/>
  <c r="C32" i="2" l="1"/>
  <c r="D43" i="2"/>
  <c r="C43" i="2" s="1"/>
  <c r="C31" i="2"/>
</calcChain>
</file>

<file path=xl/sharedStrings.xml><?xml version="1.0" encoding="utf-8"?>
<sst xmlns="http://schemas.openxmlformats.org/spreadsheetml/2006/main" count="83" uniqueCount="82">
  <si>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</si>
  <si>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2017 - Dec. 2017</t>
    </r>
  </si>
  <si>
    <r>
      <t>ROPS Redevelopment Property Tax Trust Fund (RPTTF) Allocation Cycle:</t>
    </r>
    <r>
      <rPr>
        <sz val="10"/>
        <rFont val="Arial"/>
        <family val="2"/>
      </rPr>
      <t xml:space="preserve"> 17-18 A</t>
    </r>
  </si>
  <si>
    <t>County : Alameda</t>
  </si>
  <si>
    <t>Line #</t>
  </si>
  <si>
    <t xml:space="preserve">Title of Former Redevelopment Agency: </t>
  </si>
  <si>
    <t>Countywide Totals</t>
  </si>
  <si>
    <t>Alameda County
Redevelopment Agency (Eden Area)</t>
  </si>
  <si>
    <t xml:space="preserve">Community Improvement
Commission of the
City of Alameda </t>
  </si>
  <si>
    <t xml:space="preserve">Albany Community
Reinvestment Agency </t>
  </si>
  <si>
    <t xml:space="preserve">Berkeley
Redevelopment Agency </t>
  </si>
  <si>
    <t>Emeryville 
Redevelopment Agency</t>
  </si>
  <si>
    <t>Redevelopment Agency 
of the City of Fremont</t>
  </si>
  <si>
    <t>Redevelopment Agency 
of the City of Hayward</t>
  </si>
  <si>
    <t>City of Livermore 
Redevelopment Agency</t>
  </si>
  <si>
    <t xml:space="preserve">City of Newark
Redevelopment Agency </t>
  </si>
  <si>
    <t>Redevelopment Agency 
of the City of Oakland</t>
  </si>
  <si>
    <t xml:space="preserve">Redevelopment Agency
of the City of San Leandro </t>
  </si>
  <si>
    <t>Alameda County and 
City of San Leandro Joint RDA</t>
  </si>
  <si>
    <t>Community 
Redevelopment Agency 
of the City of Union City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</si>
  <si>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</si>
  <si>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</si>
  <si>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</si>
  <si>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</si>
  <si>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</si>
  <si>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</si>
  <si>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</si>
  <si>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</si>
  <si>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</si>
  <si>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</si>
  <si>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</si>
  <si>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</si>
  <si>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10:12)</t>
  </si>
  <si>
    <t>Passthrough Distributions-</t>
  </si>
  <si>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</si>
  <si>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</si>
  <si>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</si>
  <si>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</si>
  <si>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</si>
  <si>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</si>
  <si>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</si>
  <si>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</si>
  <si>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</si>
  <si>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Education Revenue Augmentation Fund (ERAF)</t>
  </si>
  <si>
    <t>Total Passthrough Distributions (sum of lines 15:24)</t>
  </si>
  <si>
    <t>Total Administrative and Passthrough Distributions (sum of lines 13 and 25)</t>
  </si>
  <si>
    <t>Total RPTTF Balance Available to Fund Successor Agency (SA) Enforceable Obligations (EOs)  (line 6 - 26)</t>
  </si>
  <si>
    <r>
      <rPr>
        <b/>
        <sz val="10"/>
        <rFont val="Arial"/>
        <family val="2"/>
      </rP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</si>
  <si>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</si>
  <si>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</si>
  <si>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</si>
  <si>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CAC Distributed ROPS RPTTF</t>
  </si>
  <si>
    <t xml:space="preserve">Admin EOs </t>
  </si>
  <si>
    <t xml:space="preserve">    Insufficient RPTTF in "A" Period for Finance Approved RPTTF to be Funded in "B" Period (See line 35 in "A" ROPS)</t>
  </si>
  <si>
    <t>Total CAC Distributed RPTTF for SA EOs (sum of lines 33, plus 34, plus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</si>
  <si>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</si>
  <si>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</si>
  <si>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</si>
  <si>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</si>
  <si>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</si>
  <si>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</si>
  <si>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</si>
  <si>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</si>
  <si>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</si>
  <si>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47:49</t>
  </si>
  <si>
    <t>ERAF - K-12</t>
  </si>
  <si>
    <t>ERAF - Community Colleges</t>
  </si>
  <si>
    <t>ERAF - County Offices of Education</t>
  </si>
  <si>
    <r>
      <t xml:space="preserve">Total RPTTF Distributions to ATEs (sum of lines 40:46) - </t>
    </r>
    <r>
      <rPr>
        <sz val="10"/>
        <rFont val="Arial"/>
        <family val="2"/>
      </rPr>
      <t>Total residual distributions must equal the total residual balance as shown on line 43</t>
    </r>
  </si>
  <si>
    <t>Total Residual Distributions to K-14 Schools (sum of lines 43:46)</t>
  </si>
  <si>
    <t>Percentage of Residual Distributions to K-14 Schools</t>
  </si>
  <si>
    <t xml:space="preserve">Comments: </t>
  </si>
  <si>
    <t xml:space="preserve">Albany SA dissolution approved per DOF letter dated 12/31/15.  </t>
  </si>
  <si>
    <t>Last and Final ROPS was approved on 3/3/17.</t>
  </si>
  <si>
    <t xml:space="preserve">Fremont SA dissolution approved per DOF letter dated 5/8/15.  </t>
  </si>
  <si>
    <t>Last and Final ROPS was approved on 4/4/17.</t>
  </si>
  <si>
    <t>DOF approved an additional $4,635,000 for non-admin EOs on 11/18/16. CAC did not receive letter due to an email address typo.  Additional amount was included in the 17-18A ROPS.</t>
  </si>
  <si>
    <t>Joint Project ROPS total includes amounts from San Leandro SA of $384,280 and County SA of $75,000.</t>
  </si>
  <si>
    <t>Last and Final ROPS was approved on 11/18/16.</t>
  </si>
  <si>
    <t xml:space="preserve">Withheld $425,073 for AUSD's 33401 Pass-through, pending resolution of dispute.  </t>
  </si>
  <si>
    <t>Line # 4 - Interest Earnings/Other includes loan repayments from the EUSD to the SA in the amount of $150,348.</t>
  </si>
  <si>
    <t>Line # 4 - Interest Earnings/Other includes loan repayments from the HUSD to the SA in the amount of $468,590.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</si>
</sst>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6"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6">
    <xf numFmtId="0" fontId="0" fillId="0" borderId="0" xfId="0"/>
    <xf numFmtId="0" fontId="2" fillId="0" borderId="0" xfId="0" applyFont="1" applyAlignment="1"/>
    <xf numFmtId="0" fontId="4" fillId="0" borderId="0" xfId="0" applyFont="1" applyAlignment="1">
      <alignment horizontal="center"/>
    </xf>
    <xf numFmtId="0" fontId="4" fillId="0" borderId="0" xfId="0" applyFont="1" applyFill="1" applyAlignment="1"/>
    <xf numFmtId="41" fontId="4" fillId="0" borderId="1" xfId="0" applyNumberFormat="1" applyFont="1" applyBorder="1" applyAlignment="1"/>
    <xf numFmtId="41" fontId="4" fillId="0" borderId="1" xfId="0" applyNumberFormat="1" applyFont="1" applyFill="1" applyBorder="1" applyAlignment="1">
      <alignment horizontal="center" wrapText="1"/>
    </xf>
    <xf numFmtId="41" fontId="4" fillId="0" borderId="1" xfId="0" applyNumberFormat="1" applyFont="1" applyBorder="1" applyAlignment="1">
      <alignment horizontal="center" wrapText="1"/>
    </xf>
    <xf numFmtId="0" fontId="2" fillId="0" borderId="0" xfId="0" applyFont="1" applyAlignment="1">
      <alignment horizontal="center"/>
    </xf>
    <xf numFmtId="0" fontId="2" fillId="0" borderId="0" xfId="0" applyFont="1" applyFill="1" applyAlignment="1">
      <alignment horizontal="left" indent="2"/>
    </xf>
    <xf numFmtId="41" fontId="2" fillId="0" borderId="0" xfId="0" applyNumberFormat="1" applyFont="1" applyFill="1" applyBorder="1" applyAlignment="1"/>
    <xf numFmtId="37" fontId="2" fillId="0" borderId="0" xfId="2" applyNumberFormat="1" applyFont="1" applyFill="1" applyBorder="1" applyAlignment="1"/>
    <xf numFmtId="43" fontId="2" fillId="0" borderId="0" xfId="1" applyFont="1" applyFill="1" applyBorder="1" applyAlignment="1"/>
    <xf numFmtId="164" fontId="2" fillId="0" borderId="0" xfId="1" applyNumberFormat="1" applyFont="1" applyFill="1" applyBorder="1" applyAlignment="1"/>
    <xf numFmtId="41" fontId="4" fillId="2" borderId="2" xfId="0" applyNumberFormat="1" applyFont="1" applyFill="1" applyBorder="1" applyAlignment="1"/>
    <xf numFmtId="165" fontId="4" fillId="2" borderId="2" xfId="0" applyNumberFormat="1" applyFont="1" applyFill="1" applyBorder="1" applyAlignment="1"/>
    <xf numFmtId="0" fontId="4" fillId="3" borderId="3" xfId="0" applyFont="1" applyFill="1" applyBorder="1" applyAlignment="1">
      <alignment horizontal="left"/>
    </xf>
    <xf numFmtId="41" fontId="4" fillId="3" borderId="3" xfId="1" applyNumberFormat="1" applyFont="1" applyFill="1" applyBorder="1" applyAlignment="1"/>
    <xf numFmtId="41" fontId="2" fillId="0" borderId="0" xfId="1" applyNumberFormat="1" applyFont="1" applyFill="1" applyBorder="1" applyAlignment="1"/>
    <xf numFmtId="37" fontId="2" fillId="0" borderId="0" xfId="3" applyNumberFormat="1" applyFont="1" applyFill="1" applyBorder="1" applyAlignment="1"/>
    <xf numFmtId="43" fontId="2" fillId="0" borderId="0" xfId="1" applyFont="1"/>
    <xf numFmtId="0" fontId="2" fillId="0" borderId="0" xfId="0" applyFont="1" applyFill="1" applyAlignment="1">
      <alignment horizontal="left" wrapText="1" indent="2"/>
    </xf>
    <xf numFmtId="0" fontId="2" fillId="4" borderId="0" xfId="0" applyFont="1" applyFill="1" applyAlignment="1">
      <alignment horizontal="left"/>
    </xf>
    <xf numFmtId="41" fontId="2" fillId="4" borderId="3" xfId="1" applyNumberFormat="1" applyFont="1" applyFill="1" applyBorder="1" applyAlignment="1"/>
    <xf numFmtId="41" fontId="2" fillId="0" borderId="0" xfId="3" applyNumberFormat="1" applyFont="1" applyFill="1" applyBorder="1" applyAlignment="1"/>
    <xf numFmtId="164" fontId="2" fillId="0" borderId="0" xfId="0" applyNumberFormat="1" applyFont="1"/>
    <xf numFmtId="41" fontId="2" fillId="3" borderId="2" xfId="1" applyNumberFormat="1" applyFont="1" applyFill="1" applyBorder="1" applyAlignment="1"/>
    <xf numFmtId="41" fontId="4" fillId="3" borderId="2" xfId="1" applyNumberFormat="1" applyFont="1" applyFill="1" applyBorder="1" applyAlignment="1"/>
    <xf numFmtId="0" fontId="4" fillId="5" borderId="3" xfId="0" applyFont="1" applyFill="1" applyBorder="1" applyAlignment="1">
      <alignment vertical="top" wrapText="1"/>
    </xf>
    <xf numFmtId="41" fontId="4" fillId="5" borderId="3" xfId="1" applyNumberFormat="1" applyFont="1" applyFill="1" applyBorder="1" applyAlignment="1"/>
    <xf numFmtId="41" fontId="2" fillId="0" borderId="0" xfId="0" applyNumberFormat="1" applyFont="1" applyFill="1" applyAlignment="1">
      <alignment horizontal="left" wrapText="1"/>
    </xf>
    <xf numFmtId="0" fontId="2" fillId="6" borderId="0" xfId="0" applyFont="1" applyFill="1" applyAlignment="1">
      <alignment horizontal="left" vertical="top" wrapText="1"/>
    </xf>
    <xf numFmtId="41" fontId="2" fillId="6" borderId="3" xfId="1" applyNumberFormat="1" applyFont="1" applyFill="1" applyBorder="1" applyAlignment="1"/>
    <xf numFmtId="41" fontId="2" fillId="0" borderId="0" xfId="0" applyNumberFormat="1" applyFont="1" applyBorder="1" applyAlignment="1"/>
    <xf numFmtId="0" fontId="2" fillId="7" borderId="5" xfId="0" applyFont="1" applyFill="1" applyBorder="1" applyAlignment="1">
      <alignment horizontal="left" vertical="top" wrapText="1"/>
    </xf>
    <xf numFmtId="41" fontId="2" fillId="7" borderId="3" xfId="0" applyNumberFormat="1" applyFont="1" applyFill="1" applyBorder="1" applyAlignment="1">
      <alignment horizontal="left" wrapText="1"/>
    </xf>
    <xf numFmtId="41" fontId="2" fillId="7" borderId="3" xfId="0" applyNumberFormat="1" applyFont="1" applyFill="1" applyBorder="1" applyAlignment="1"/>
    <xf numFmtId="41" fontId="4" fillId="5" borderId="2" xfId="1" applyNumberFormat="1" applyFont="1" applyFill="1" applyBorder="1" applyAlignment="1">
      <alignment vertical="top"/>
    </xf>
    <xf numFmtId="41" fontId="4" fillId="5" borderId="4" xfId="1" applyNumberFormat="1" applyFont="1" applyFill="1" applyBorder="1" applyAlignment="1"/>
    <xf numFmtId="0" fontId="2" fillId="4" borderId="0" xfId="0" applyFont="1" applyFill="1" applyBorder="1" applyAlignment="1">
      <alignment vertical="top" wrapText="1"/>
    </xf>
    <xf numFmtId="41" fontId="4" fillId="4" borderId="3" xfId="1" applyNumberFormat="1" applyFont="1" applyFill="1" applyBorder="1" applyAlignment="1"/>
    <xf numFmtId="0" fontId="4" fillId="8" borderId="3" xfId="0" applyFont="1" applyFill="1" applyBorder="1" applyAlignment="1">
      <alignment vertical="top" wrapText="1"/>
    </xf>
    <xf numFmtId="41" fontId="4" fillId="8" borderId="3" xfId="1" applyNumberFormat="1" applyFont="1" applyFill="1" applyBorder="1" applyAlignment="1"/>
    <xf numFmtId="0" fontId="2" fillId="0" borderId="0" xfId="0" applyFont="1" applyAlignment="1">
      <alignment horizontal="left" wrapText="1" indent="2"/>
    </xf>
    <xf numFmtId="0" fontId="2" fillId="0" borderId="0" xfId="0" applyFont="1" applyFill="1" applyAlignment="1">
      <alignment horizontal="left" vertical="top" wrapText="1" indent="2"/>
    </xf>
    <xf numFmtId="0" fontId="2" fillId="0" borderId="0" xfId="0" applyFont="1" applyFill="1" applyAlignment="1">
      <alignment horizontal="left" indent="4"/>
    </xf>
    <xf numFmtId="0" fontId="4" fillId="8" borderId="2" xfId="1" applyNumberFormat="1" applyFont="1" applyFill="1" applyBorder="1" applyAlignment="1">
      <alignment vertical="top" wrapText="1"/>
    </xf>
    <xf numFmtId="41" fontId="4" fillId="8" borderId="2" xfId="1" applyNumberFormat="1" applyFont="1" applyFill="1" applyBorder="1" applyAlignment="1"/>
    <xf numFmtId="0" fontId="2" fillId="7" borderId="5" xfId="0" applyFont="1" applyFill="1" applyBorder="1" applyAlignment="1">
      <alignment horizontal="left" vertical="top" wrapText="1" indent="2"/>
    </xf>
    <xf numFmtId="41" fontId="2" fillId="9" borderId="0" xfId="1" applyNumberFormat="1" applyFont="1" applyFill="1" applyBorder="1" applyAlignment="1"/>
    <xf numFmtId="166" fontId="2" fillId="9" borderId="3" xfId="1" applyNumberFormat="1" applyFont="1" applyFill="1" applyBorder="1" applyAlignment="1"/>
    <xf numFmtId="0" fontId="2" fillId="0" borderId="0" xfId="0" applyFont="1" applyAlignment="1">
      <alignment horizontal="center" vertical="center"/>
    </xf>
    <xf numFmtId="0" fontId="2" fillId="0" borderId="0" xfId="0" applyFont="1" applyFill="1" applyBorder="1" applyAlignment="1">
      <alignment horizontal="left" vertical="top"/>
    </xf>
    <xf numFmtId="0" fontId="2" fillId="0" borderId="0" xfId="1" applyNumberFormat="1" applyFont="1" applyFill="1" applyBorder="1" applyAlignment="1">
      <alignment horizontal="left" vertical="top"/>
    </xf>
    <xf numFmtId="49" fontId="5" fillId="0" borderId="0" xfId="0" quotePrefix="1" applyNumberFormat="1" applyFont="1" applyFill="1" applyBorder="1" applyAlignment="1">
      <alignment horizontal="center" vertical="top" wrapText="1"/>
    </xf>
    <xf numFmtId="49" fontId="2" fillId="0" borderId="0" xfId="1" applyNumberFormat="1" applyFont="1" applyFill="1" applyBorder="1" applyAlignment="1">
      <alignment horizontal="left" vertical="top" wrapText="1"/>
    </xf>
    <xf numFmtId="49" fontId="2" fillId="0" borderId="0" xfId="1" applyNumberFormat="1" applyFont="1" applyFill="1" applyBorder="1" applyAlignment="1">
      <alignment horizontal="left" vertical="top"/>
    </xf>
    <xf numFmtId="0" fontId="4" fillId="0" borderId="0" xfId="0" applyFont="1" applyFill="1" applyBorder="1" applyAlignment="1"/>
    <xf numFmtId="41" fontId="4" fillId="0" borderId="0" xfId="0" applyNumberFormat="1" applyFont="1" applyFill="1" applyBorder="1" applyAlignment="1"/>
    <xf numFmtId="0" fontId="2" fillId="0" borderId="0" xfId="0" applyFont="1" applyFill="1" applyBorder="1" applyAlignment="1"/>
    <xf numFmtId="41" fontId="2" fillId="0" borderId="0" xfId="0" applyNumberFormat="1" applyFont="1" applyFill="1" applyBorder="1" applyAlignment="1">
      <alignment wrapText="1"/>
    </xf>
    <xf numFmtId="41" fontId="4" fillId="0" borderId="0" xfId="0" applyNumberFormat="1" applyFont="1" applyBorder="1" applyAlignment="1"/>
    <xf numFmtId="0" fontId="2" fillId="0" borderId="0" xfId="0" applyFont="1" applyFill="1" applyAlignment="1"/>
    <xf numFmtId="0" fontId="4" fillId="0" borderId="0" xfId="0" applyFont="1" applyFill="1" applyAlignment="1">
      <alignment horizontal="left"/>
    </xf>
    <xf numFmtId="0" fontId="4" fillId="0" borderId="0" xfId="0" applyFont="1" applyFill="1" applyAlignment="1">
      <alignment horizontal="left" wrapText="1"/>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2" fillId="0" borderId="0" xfId="0" applyFont="1" applyAlignment="1">
      <alignment horizontal="center" wrapText="1"/>
    </xf>
    <xf numFmtId="0" fontId="4" fillId="0" borderId="0" xfId="0" applyFont="1" applyAlignment="1">
      <alignment horizontal="left"/>
    </xf>
    <xf numFmtId="0" fontId="4" fillId="2" borderId="0" xfId="0" applyFont="1" applyFill="1" applyBorder="1" applyAlignment="1">
      <alignment horizontal="left" wrapText="1"/>
    </xf>
    <xf numFmtId="0" fontId="2" fillId="0" borderId="0" xfId="0" applyFont="1" applyAlignment="1">
      <alignment wrapText="1"/>
    </xf>
    <xf numFmtId="41" fontId="2" fillId="0" borderId="0" xfId="0" applyNumberFormat="1" applyFont="1" applyAlignment="1"/>
    <xf numFmtId="43" fontId="2" fillId="0" borderId="0" xfId="0" applyNumberFormat="1" applyFont="1" applyAlignment="1"/>
    <xf numFmtId="167" fontId="2" fillId="0" borderId="0" xfId="1" applyNumberFormat="1" applyFont="1" applyAlignment="1"/>
    <xf numFmtId="167" fontId="2" fillId="0" borderId="0" xfId="1" applyNumberFormat="1" applyFont="1" applyFill="1" applyBorder="1" applyAlignment="1"/>
    <xf numFmtId="4" fontId="2" fillId="0" borderId="0" xfId="0" applyNumberFormat="1" applyFont="1" applyAlignment="1"/>
  </cellXfs>
  <cellStyles count="4">
    <cellStyle name="Comma" xfId="1" builtinId="3"/>
    <cellStyle name="Comma 3 2" xfId="3"/>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abSelected="1" zoomScale="90" zoomScaleNormal="90" zoomScaleSheetLayoutView="80" workbookViewId="0">
      <pane xSplit="2" ySplit="6" topLeftCell="C7" activePane="bottomRight" state="frozen"/>
      <selection pane="topRight" activeCell="C1" sqref="C1"/>
      <selection pane="bottomLeft" activeCell="A7" sqref="A7"/>
      <selection pane="bottomRight" activeCell="C11" sqref="C11"/>
    </sheetView>
  </sheetViews>
  <sheetFormatPr defaultColWidth="9.109375" defaultRowHeight="13.2" x14ac:dyDescent="0.25"/>
  <cols>
    <col min="1" max="1" width="7.33203125" style="7" customWidth="1"/>
    <col min="2" max="2" width="42.88671875" style="61" customWidth="1"/>
    <col min="3" max="3" width="18.6640625" style="60" customWidth="1"/>
    <col min="4" max="15" width="18.6640625" style="32" customWidth="1"/>
    <col min="16" max="16" width="22.88671875" style="32" customWidth="1"/>
    <col min="17" max="17" width="14.109375" style="1" bestFit="1" customWidth="1"/>
    <col min="18" max="18" width="15.109375" style="1" bestFit="1" customWidth="1"/>
    <col min="19" max="19" width="17.44140625" style="1" bestFit="1" customWidth="1"/>
    <col min="20" max="256" width="9.109375" style="1"/>
    <col min="257" max="257" width="7.33203125" style="1" customWidth="1"/>
    <col min="258" max="258" width="42.88671875" style="1" customWidth="1"/>
    <col min="259" max="271" width="18.6640625" style="1" customWidth="1"/>
    <col min="272" max="272" width="22.88671875" style="1" customWidth="1"/>
    <col min="273" max="273" width="14.109375" style="1" bestFit="1" customWidth="1"/>
    <col min="274" max="274" width="15.109375" style="1" bestFit="1" customWidth="1"/>
    <col min="275" max="275" width="17.44140625" style="1" bestFit="1" customWidth="1"/>
    <col min="276" max="512" width="9.109375" style="1"/>
    <col min="513" max="513" width="7.33203125" style="1" customWidth="1"/>
    <col min="514" max="514" width="42.88671875" style="1" customWidth="1"/>
    <col min="515" max="527" width="18.6640625" style="1" customWidth="1"/>
    <col min="528" max="528" width="22.88671875" style="1" customWidth="1"/>
    <col min="529" max="529" width="14.109375" style="1" bestFit="1" customWidth="1"/>
    <col min="530" max="530" width="15.109375" style="1" bestFit="1" customWidth="1"/>
    <col min="531" max="531" width="17.44140625" style="1" bestFit="1" customWidth="1"/>
    <col min="532" max="768" width="9.109375" style="1"/>
    <col min="769" max="769" width="7.33203125" style="1" customWidth="1"/>
    <col min="770" max="770" width="42.88671875" style="1" customWidth="1"/>
    <col min="771" max="783" width="18.6640625" style="1" customWidth="1"/>
    <col min="784" max="784" width="22.88671875" style="1" customWidth="1"/>
    <col min="785" max="785" width="14.109375" style="1" bestFit="1" customWidth="1"/>
    <col min="786" max="786" width="15.109375" style="1" bestFit="1" customWidth="1"/>
    <col min="787" max="787" width="17.44140625" style="1" bestFit="1" customWidth="1"/>
    <col min="788" max="1024" width="9.109375" style="1"/>
    <col min="1025" max="1025" width="7.33203125" style="1" customWidth="1"/>
    <col min="1026" max="1026" width="42.88671875" style="1" customWidth="1"/>
    <col min="1027" max="1039" width="18.6640625" style="1" customWidth="1"/>
    <col min="1040" max="1040" width="22.88671875" style="1" customWidth="1"/>
    <col min="1041" max="1041" width="14.109375" style="1" bestFit="1" customWidth="1"/>
    <col min="1042" max="1042" width="15.109375" style="1" bestFit="1" customWidth="1"/>
    <col min="1043" max="1043" width="17.44140625" style="1" bestFit="1" customWidth="1"/>
    <col min="1044" max="1280" width="9.109375" style="1"/>
    <col min="1281" max="1281" width="7.33203125" style="1" customWidth="1"/>
    <col min="1282" max="1282" width="42.88671875" style="1" customWidth="1"/>
    <col min="1283" max="1295" width="18.6640625" style="1" customWidth="1"/>
    <col min="1296" max="1296" width="22.88671875" style="1" customWidth="1"/>
    <col min="1297" max="1297" width="14.109375" style="1" bestFit="1" customWidth="1"/>
    <col min="1298" max="1298" width="15.109375" style="1" bestFit="1" customWidth="1"/>
    <col min="1299" max="1299" width="17.44140625" style="1" bestFit="1" customWidth="1"/>
    <col min="1300" max="1536" width="9.109375" style="1"/>
    <col min="1537" max="1537" width="7.33203125" style="1" customWidth="1"/>
    <col min="1538" max="1538" width="42.88671875" style="1" customWidth="1"/>
    <col min="1539" max="1551" width="18.6640625" style="1" customWidth="1"/>
    <col min="1552" max="1552" width="22.88671875" style="1" customWidth="1"/>
    <col min="1553" max="1553" width="14.109375" style="1" bestFit="1" customWidth="1"/>
    <col min="1554" max="1554" width="15.109375" style="1" bestFit="1" customWidth="1"/>
    <col min="1555" max="1555" width="17.44140625" style="1" bestFit="1" customWidth="1"/>
    <col min="1556" max="1792" width="9.109375" style="1"/>
    <col min="1793" max="1793" width="7.33203125" style="1" customWidth="1"/>
    <col min="1794" max="1794" width="42.88671875" style="1" customWidth="1"/>
    <col min="1795" max="1807" width="18.6640625" style="1" customWidth="1"/>
    <col min="1808" max="1808" width="22.88671875" style="1" customWidth="1"/>
    <col min="1809" max="1809" width="14.109375" style="1" bestFit="1" customWidth="1"/>
    <col min="1810" max="1810" width="15.109375" style="1" bestFit="1" customWidth="1"/>
    <col min="1811" max="1811" width="17.44140625" style="1" bestFit="1" customWidth="1"/>
    <col min="1812" max="2048" width="9.109375" style="1"/>
    <col min="2049" max="2049" width="7.33203125" style="1" customWidth="1"/>
    <col min="2050" max="2050" width="42.88671875" style="1" customWidth="1"/>
    <col min="2051" max="2063" width="18.6640625" style="1" customWidth="1"/>
    <col min="2064" max="2064" width="22.88671875" style="1" customWidth="1"/>
    <col min="2065" max="2065" width="14.109375" style="1" bestFit="1" customWidth="1"/>
    <col min="2066" max="2066" width="15.109375" style="1" bestFit="1" customWidth="1"/>
    <col min="2067" max="2067" width="17.44140625" style="1" bestFit="1" customWidth="1"/>
    <col min="2068" max="2304" width="9.109375" style="1"/>
    <col min="2305" max="2305" width="7.33203125" style="1" customWidth="1"/>
    <col min="2306" max="2306" width="42.88671875" style="1" customWidth="1"/>
    <col min="2307" max="2319" width="18.6640625" style="1" customWidth="1"/>
    <col min="2320" max="2320" width="22.88671875" style="1" customWidth="1"/>
    <col min="2321" max="2321" width="14.109375" style="1" bestFit="1" customWidth="1"/>
    <col min="2322" max="2322" width="15.109375" style="1" bestFit="1" customWidth="1"/>
    <col min="2323" max="2323" width="17.44140625" style="1" bestFit="1" customWidth="1"/>
    <col min="2324" max="2560" width="9.109375" style="1"/>
    <col min="2561" max="2561" width="7.33203125" style="1" customWidth="1"/>
    <col min="2562" max="2562" width="42.88671875" style="1" customWidth="1"/>
    <col min="2563" max="2575" width="18.6640625" style="1" customWidth="1"/>
    <col min="2576" max="2576" width="22.88671875" style="1" customWidth="1"/>
    <col min="2577" max="2577" width="14.109375" style="1" bestFit="1" customWidth="1"/>
    <col min="2578" max="2578" width="15.109375" style="1" bestFit="1" customWidth="1"/>
    <col min="2579" max="2579" width="17.44140625" style="1" bestFit="1" customWidth="1"/>
    <col min="2580" max="2816" width="9.109375" style="1"/>
    <col min="2817" max="2817" width="7.33203125" style="1" customWidth="1"/>
    <col min="2818" max="2818" width="42.88671875" style="1" customWidth="1"/>
    <col min="2819" max="2831" width="18.6640625" style="1" customWidth="1"/>
    <col min="2832" max="2832" width="22.88671875" style="1" customWidth="1"/>
    <col min="2833" max="2833" width="14.109375" style="1" bestFit="1" customWidth="1"/>
    <col min="2834" max="2834" width="15.109375" style="1" bestFit="1" customWidth="1"/>
    <col min="2835" max="2835" width="17.44140625" style="1" bestFit="1" customWidth="1"/>
    <col min="2836" max="3072" width="9.109375" style="1"/>
    <col min="3073" max="3073" width="7.33203125" style="1" customWidth="1"/>
    <col min="3074" max="3074" width="42.88671875" style="1" customWidth="1"/>
    <col min="3075" max="3087" width="18.6640625" style="1" customWidth="1"/>
    <col min="3088" max="3088" width="22.88671875" style="1" customWidth="1"/>
    <col min="3089" max="3089" width="14.109375" style="1" bestFit="1" customWidth="1"/>
    <col min="3090" max="3090" width="15.109375" style="1" bestFit="1" customWidth="1"/>
    <col min="3091" max="3091" width="17.44140625" style="1" bestFit="1" customWidth="1"/>
    <col min="3092" max="3328" width="9.109375" style="1"/>
    <col min="3329" max="3329" width="7.33203125" style="1" customWidth="1"/>
    <col min="3330" max="3330" width="42.88671875" style="1" customWidth="1"/>
    <col min="3331" max="3343" width="18.6640625" style="1" customWidth="1"/>
    <col min="3344" max="3344" width="22.88671875" style="1" customWidth="1"/>
    <col min="3345" max="3345" width="14.109375" style="1" bestFit="1" customWidth="1"/>
    <col min="3346" max="3346" width="15.109375" style="1" bestFit="1" customWidth="1"/>
    <col min="3347" max="3347" width="17.44140625" style="1" bestFit="1" customWidth="1"/>
    <col min="3348" max="3584" width="9.109375" style="1"/>
    <col min="3585" max="3585" width="7.33203125" style="1" customWidth="1"/>
    <col min="3586" max="3586" width="42.88671875" style="1" customWidth="1"/>
    <col min="3587" max="3599" width="18.6640625" style="1" customWidth="1"/>
    <col min="3600" max="3600" width="22.88671875" style="1" customWidth="1"/>
    <col min="3601" max="3601" width="14.109375" style="1" bestFit="1" customWidth="1"/>
    <col min="3602" max="3602" width="15.109375" style="1" bestFit="1" customWidth="1"/>
    <col min="3603" max="3603" width="17.44140625" style="1" bestFit="1" customWidth="1"/>
    <col min="3604" max="3840" width="9.109375" style="1"/>
    <col min="3841" max="3841" width="7.33203125" style="1" customWidth="1"/>
    <col min="3842" max="3842" width="42.88671875" style="1" customWidth="1"/>
    <col min="3843" max="3855" width="18.6640625" style="1" customWidth="1"/>
    <col min="3856" max="3856" width="22.88671875" style="1" customWidth="1"/>
    <col min="3857" max="3857" width="14.109375" style="1" bestFit="1" customWidth="1"/>
    <col min="3858" max="3858" width="15.109375" style="1" bestFit="1" customWidth="1"/>
    <col min="3859" max="3859" width="17.44140625" style="1" bestFit="1" customWidth="1"/>
    <col min="3860" max="4096" width="9.109375" style="1"/>
    <col min="4097" max="4097" width="7.33203125" style="1" customWidth="1"/>
    <col min="4098" max="4098" width="42.88671875" style="1" customWidth="1"/>
    <col min="4099" max="4111" width="18.6640625" style="1" customWidth="1"/>
    <col min="4112" max="4112" width="22.88671875" style="1" customWidth="1"/>
    <col min="4113" max="4113" width="14.109375" style="1" bestFit="1" customWidth="1"/>
    <col min="4114" max="4114" width="15.109375" style="1" bestFit="1" customWidth="1"/>
    <col min="4115" max="4115" width="17.44140625" style="1" bestFit="1" customWidth="1"/>
    <col min="4116" max="4352" width="9.109375" style="1"/>
    <col min="4353" max="4353" width="7.33203125" style="1" customWidth="1"/>
    <col min="4354" max="4354" width="42.88671875" style="1" customWidth="1"/>
    <col min="4355" max="4367" width="18.6640625" style="1" customWidth="1"/>
    <col min="4368" max="4368" width="22.88671875" style="1" customWidth="1"/>
    <col min="4369" max="4369" width="14.109375" style="1" bestFit="1" customWidth="1"/>
    <col min="4370" max="4370" width="15.109375" style="1" bestFit="1" customWidth="1"/>
    <col min="4371" max="4371" width="17.44140625" style="1" bestFit="1" customWidth="1"/>
    <col min="4372" max="4608" width="9.109375" style="1"/>
    <col min="4609" max="4609" width="7.33203125" style="1" customWidth="1"/>
    <col min="4610" max="4610" width="42.88671875" style="1" customWidth="1"/>
    <col min="4611" max="4623" width="18.6640625" style="1" customWidth="1"/>
    <col min="4624" max="4624" width="22.88671875" style="1" customWidth="1"/>
    <col min="4625" max="4625" width="14.109375" style="1" bestFit="1" customWidth="1"/>
    <col min="4626" max="4626" width="15.109375" style="1" bestFit="1" customWidth="1"/>
    <col min="4627" max="4627" width="17.44140625" style="1" bestFit="1" customWidth="1"/>
    <col min="4628" max="4864" width="9.109375" style="1"/>
    <col min="4865" max="4865" width="7.33203125" style="1" customWidth="1"/>
    <col min="4866" max="4866" width="42.88671875" style="1" customWidth="1"/>
    <col min="4867" max="4879" width="18.6640625" style="1" customWidth="1"/>
    <col min="4880" max="4880" width="22.88671875" style="1" customWidth="1"/>
    <col min="4881" max="4881" width="14.109375" style="1" bestFit="1" customWidth="1"/>
    <col min="4882" max="4882" width="15.109375" style="1" bestFit="1" customWidth="1"/>
    <col min="4883" max="4883" width="17.44140625" style="1" bestFit="1" customWidth="1"/>
    <col min="4884" max="5120" width="9.109375" style="1"/>
    <col min="5121" max="5121" width="7.33203125" style="1" customWidth="1"/>
    <col min="5122" max="5122" width="42.88671875" style="1" customWidth="1"/>
    <col min="5123" max="5135" width="18.6640625" style="1" customWidth="1"/>
    <col min="5136" max="5136" width="22.88671875" style="1" customWidth="1"/>
    <col min="5137" max="5137" width="14.109375" style="1" bestFit="1" customWidth="1"/>
    <col min="5138" max="5138" width="15.109375" style="1" bestFit="1" customWidth="1"/>
    <col min="5139" max="5139" width="17.44140625" style="1" bestFit="1" customWidth="1"/>
    <col min="5140" max="5376" width="9.109375" style="1"/>
    <col min="5377" max="5377" width="7.33203125" style="1" customWidth="1"/>
    <col min="5378" max="5378" width="42.88671875" style="1" customWidth="1"/>
    <col min="5379" max="5391" width="18.6640625" style="1" customWidth="1"/>
    <col min="5392" max="5392" width="22.88671875" style="1" customWidth="1"/>
    <col min="5393" max="5393" width="14.109375" style="1" bestFit="1" customWidth="1"/>
    <col min="5394" max="5394" width="15.109375" style="1" bestFit="1" customWidth="1"/>
    <col min="5395" max="5395" width="17.44140625" style="1" bestFit="1" customWidth="1"/>
    <col min="5396" max="5632" width="9.109375" style="1"/>
    <col min="5633" max="5633" width="7.33203125" style="1" customWidth="1"/>
    <col min="5634" max="5634" width="42.88671875" style="1" customWidth="1"/>
    <col min="5635" max="5647" width="18.6640625" style="1" customWidth="1"/>
    <col min="5648" max="5648" width="22.88671875" style="1" customWidth="1"/>
    <col min="5649" max="5649" width="14.109375" style="1" bestFit="1" customWidth="1"/>
    <col min="5650" max="5650" width="15.109375" style="1" bestFit="1" customWidth="1"/>
    <col min="5651" max="5651" width="17.44140625" style="1" bestFit="1" customWidth="1"/>
    <col min="5652" max="5888" width="9.109375" style="1"/>
    <col min="5889" max="5889" width="7.33203125" style="1" customWidth="1"/>
    <col min="5890" max="5890" width="42.88671875" style="1" customWidth="1"/>
    <col min="5891" max="5903" width="18.6640625" style="1" customWidth="1"/>
    <col min="5904" max="5904" width="22.88671875" style="1" customWidth="1"/>
    <col min="5905" max="5905" width="14.109375" style="1" bestFit="1" customWidth="1"/>
    <col min="5906" max="5906" width="15.109375" style="1" bestFit="1" customWidth="1"/>
    <col min="5907" max="5907" width="17.44140625" style="1" bestFit="1" customWidth="1"/>
    <col min="5908" max="6144" width="9.109375" style="1"/>
    <col min="6145" max="6145" width="7.33203125" style="1" customWidth="1"/>
    <col min="6146" max="6146" width="42.88671875" style="1" customWidth="1"/>
    <col min="6147" max="6159" width="18.6640625" style="1" customWidth="1"/>
    <col min="6160" max="6160" width="22.88671875" style="1" customWidth="1"/>
    <col min="6161" max="6161" width="14.109375" style="1" bestFit="1" customWidth="1"/>
    <col min="6162" max="6162" width="15.109375" style="1" bestFit="1" customWidth="1"/>
    <col min="6163" max="6163" width="17.44140625" style="1" bestFit="1" customWidth="1"/>
    <col min="6164" max="6400" width="9.109375" style="1"/>
    <col min="6401" max="6401" width="7.33203125" style="1" customWidth="1"/>
    <col min="6402" max="6402" width="42.88671875" style="1" customWidth="1"/>
    <col min="6403" max="6415" width="18.6640625" style="1" customWidth="1"/>
    <col min="6416" max="6416" width="22.88671875" style="1" customWidth="1"/>
    <col min="6417" max="6417" width="14.109375" style="1" bestFit="1" customWidth="1"/>
    <col min="6418" max="6418" width="15.109375" style="1" bestFit="1" customWidth="1"/>
    <col min="6419" max="6419" width="17.44140625" style="1" bestFit="1" customWidth="1"/>
    <col min="6420" max="6656" width="9.109375" style="1"/>
    <col min="6657" max="6657" width="7.33203125" style="1" customWidth="1"/>
    <col min="6658" max="6658" width="42.88671875" style="1" customWidth="1"/>
    <col min="6659" max="6671" width="18.6640625" style="1" customWidth="1"/>
    <col min="6672" max="6672" width="22.88671875" style="1" customWidth="1"/>
    <col min="6673" max="6673" width="14.109375" style="1" bestFit="1" customWidth="1"/>
    <col min="6674" max="6674" width="15.109375" style="1" bestFit="1" customWidth="1"/>
    <col min="6675" max="6675" width="17.44140625" style="1" bestFit="1" customWidth="1"/>
    <col min="6676" max="6912" width="9.109375" style="1"/>
    <col min="6913" max="6913" width="7.33203125" style="1" customWidth="1"/>
    <col min="6914" max="6914" width="42.88671875" style="1" customWidth="1"/>
    <col min="6915" max="6927" width="18.6640625" style="1" customWidth="1"/>
    <col min="6928" max="6928" width="22.88671875" style="1" customWidth="1"/>
    <col min="6929" max="6929" width="14.109375" style="1" bestFit="1" customWidth="1"/>
    <col min="6930" max="6930" width="15.109375" style="1" bestFit="1" customWidth="1"/>
    <col min="6931" max="6931" width="17.44140625" style="1" bestFit="1" customWidth="1"/>
    <col min="6932" max="7168" width="9.109375" style="1"/>
    <col min="7169" max="7169" width="7.33203125" style="1" customWidth="1"/>
    <col min="7170" max="7170" width="42.88671875" style="1" customWidth="1"/>
    <col min="7171" max="7183" width="18.6640625" style="1" customWidth="1"/>
    <col min="7184" max="7184" width="22.88671875" style="1" customWidth="1"/>
    <col min="7185" max="7185" width="14.109375" style="1" bestFit="1" customWidth="1"/>
    <col min="7186" max="7186" width="15.109375" style="1" bestFit="1" customWidth="1"/>
    <col min="7187" max="7187" width="17.44140625" style="1" bestFit="1" customWidth="1"/>
    <col min="7188" max="7424" width="9.109375" style="1"/>
    <col min="7425" max="7425" width="7.33203125" style="1" customWidth="1"/>
    <col min="7426" max="7426" width="42.88671875" style="1" customWidth="1"/>
    <col min="7427" max="7439" width="18.6640625" style="1" customWidth="1"/>
    <col min="7440" max="7440" width="22.88671875" style="1" customWidth="1"/>
    <col min="7441" max="7441" width="14.109375" style="1" bestFit="1" customWidth="1"/>
    <col min="7442" max="7442" width="15.109375" style="1" bestFit="1" customWidth="1"/>
    <col min="7443" max="7443" width="17.44140625" style="1" bestFit="1" customWidth="1"/>
    <col min="7444" max="7680" width="9.109375" style="1"/>
    <col min="7681" max="7681" width="7.33203125" style="1" customWidth="1"/>
    <col min="7682" max="7682" width="42.88671875" style="1" customWidth="1"/>
    <col min="7683" max="7695" width="18.6640625" style="1" customWidth="1"/>
    <col min="7696" max="7696" width="22.88671875" style="1" customWidth="1"/>
    <col min="7697" max="7697" width="14.109375" style="1" bestFit="1" customWidth="1"/>
    <col min="7698" max="7698" width="15.109375" style="1" bestFit="1" customWidth="1"/>
    <col min="7699" max="7699" width="17.44140625" style="1" bestFit="1" customWidth="1"/>
    <col min="7700" max="7936" width="9.109375" style="1"/>
    <col min="7937" max="7937" width="7.33203125" style="1" customWidth="1"/>
    <col min="7938" max="7938" width="42.88671875" style="1" customWidth="1"/>
    <col min="7939" max="7951" width="18.6640625" style="1" customWidth="1"/>
    <col min="7952" max="7952" width="22.88671875" style="1" customWidth="1"/>
    <col min="7953" max="7953" width="14.109375" style="1" bestFit="1" customWidth="1"/>
    <col min="7954" max="7954" width="15.109375" style="1" bestFit="1" customWidth="1"/>
    <col min="7955" max="7955" width="17.44140625" style="1" bestFit="1" customWidth="1"/>
    <col min="7956" max="8192" width="9.109375" style="1"/>
    <col min="8193" max="8193" width="7.33203125" style="1" customWidth="1"/>
    <col min="8194" max="8194" width="42.88671875" style="1" customWidth="1"/>
    <col min="8195" max="8207" width="18.6640625" style="1" customWidth="1"/>
    <col min="8208" max="8208" width="22.88671875" style="1" customWidth="1"/>
    <col min="8209" max="8209" width="14.109375" style="1" bestFit="1" customWidth="1"/>
    <col min="8210" max="8210" width="15.109375" style="1" bestFit="1" customWidth="1"/>
    <col min="8211" max="8211" width="17.44140625" style="1" bestFit="1" customWidth="1"/>
    <col min="8212" max="8448" width="9.109375" style="1"/>
    <col min="8449" max="8449" width="7.33203125" style="1" customWidth="1"/>
    <col min="8450" max="8450" width="42.88671875" style="1" customWidth="1"/>
    <col min="8451" max="8463" width="18.6640625" style="1" customWidth="1"/>
    <col min="8464" max="8464" width="22.88671875" style="1" customWidth="1"/>
    <col min="8465" max="8465" width="14.109375" style="1" bestFit="1" customWidth="1"/>
    <col min="8466" max="8466" width="15.109375" style="1" bestFit="1" customWidth="1"/>
    <col min="8467" max="8467" width="17.44140625" style="1" bestFit="1" customWidth="1"/>
    <col min="8468" max="8704" width="9.109375" style="1"/>
    <col min="8705" max="8705" width="7.33203125" style="1" customWidth="1"/>
    <col min="8706" max="8706" width="42.88671875" style="1" customWidth="1"/>
    <col min="8707" max="8719" width="18.6640625" style="1" customWidth="1"/>
    <col min="8720" max="8720" width="22.88671875" style="1" customWidth="1"/>
    <col min="8721" max="8721" width="14.109375" style="1" bestFit="1" customWidth="1"/>
    <col min="8722" max="8722" width="15.109375" style="1" bestFit="1" customWidth="1"/>
    <col min="8723" max="8723" width="17.44140625" style="1" bestFit="1" customWidth="1"/>
    <col min="8724" max="8960" width="9.109375" style="1"/>
    <col min="8961" max="8961" width="7.33203125" style="1" customWidth="1"/>
    <col min="8962" max="8962" width="42.88671875" style="1" customWidth="1"/>
    <col min="8963" max="8975" width="18.6640625" style="1" customWidth="1"/>
    <col min="8976" max="8976" width="22.88671875" style="1" customWidth="1"/>
    <col min="8977" max="8977" width="14.109375" style="1" bestFit="1" customWidth="1"/>
    <col min="8978" max="8978" width="15.109375" style="1" bestFit="1" customWidth="1"/>
    <col min="8979" max="8979" width="17.44140625" style="1" bestFit="1" customWidth="1"/>
    <col min="8980" max="9216" width="9.109375" style="1"/>
    <col min="9217" max="9217" width="7.33203125" style="1" customWidth="1"/>
    <col min="9218" max="9218" width="42.88671875" style="1" customWidth="1"/>
    <col min="9219" max="9231" width="18.6640625" style="1" customWidth="1"/>
    <col min="9232" max="9232" width="22.88671875" style="1" customWidth="1"/>
    <col min="9233" max="9233" width="14.109375" style="1" bestFit="1" customWidth="1"/>
    <col min="9234" max="9234" width="15.109375" style="1" bestFit="1" customWidth="1"/>
    <col min="9235" max="9235" width="17.44140625" style="1" bestFit="1" customWidth="1"/>
    <col min="9236" max="9472" width="9.109375" style="1"/>
    <col min="9473" max="9473" width="7.33203125" style="1" customWidth="1"/>
    <col min="9474" max="9474" width="42.88671875" style="1" customWidth="1"/>
    <col min="9475" max="9487" width="18.6640625" style="1" customWidth="1"/>
    <col min="9488" max="9488" width="22.88671875" style="1" customWidth="1"/>
    <col min="9489" max="9489" width="14.109375" style="1" bestFit="1" customWidth="1"/>
    <col min="9490" max="9490" width="15.109375" style="1" bestFit="1" customWidth="1"/>
    <col min="9491" max="9491" width="17.44140625" style="1" bestFit="1" customWidth="1"/>
    <col min="9492" max="9728" width="9.109375" style="1"/>
    <col min="9729" max="9729" width="7.33203125" style="1" customWidth="1"/>
    <col min="9730" max="9730" width="42.88671875" style="1" customWidth="1"/>
    <col min="9731" max="9743" width="18.6640625" style="1" customWidth="1"/>
    <col min="9744" max="9744" width="22.88671875" style="1" customWidth="1"/>
    <col min="9745" max="9745" width="14.109375" style="1" bestFit="1" customWidth="1"/>
    <col min="9746" max="9746" width="15.109375" style="1" bestFit="1" customWidth="1"/>
    <col min="9747" max="9747" width="17.44140625" style="1" bestFit="1" customWidth="1"/>
    <col min="9748" max="9984" width="9.109375" style="1"/>
    <col min="9985" max="9985" width="7.33203125" style="1" customWidth="1"/>
    <col min="9986" max="9986" width="42.88671875" style="1" customWidth="1"/>
    <col min="9987" max="9999" width="18.6640625" style="1" customWidth="1"/>
    <col min="10000" max="10000" width="22.88671875" style="1" customWidth="1"/>
    <col min="10001" max="10001" width="14.109375" style="1" bestFit="1" customWidth="1"/>
    <col min="10002" max="10002" width="15.109375" style="1" bestFit="1" customWidth="1"/>
    <col min="10003" max="10003" width="17.44140625" style="1" bestFit="1" customWidth="1"/>
    <col min="10004" max="10240" width="9.109375" style="1"/>
    <col min="10241" max="10241" width="7.33203125" style="1" customWidth="1"/>
    <col min="10242" max="10242" width="42.88671875" style="1" customWidth="1"/>
    <col min="10243" max="10255" width="18.6640625" style="1" customWidth="1"/>
    <col min="10256" max="10256" width="22.88671875" style="1" customWidth="1"/>
    <col min="10257" max="10257" width="14.109375" style="1" bestFit="1" customWidth="1"/>
    <col min="10258" max="10258" width="15.109375" style="1" bestFit="1" customWidth="1"/>
    <col min="10259" max="10259" width="17.44140625" style="1" bestFit="1" customWidth="1"/>
    <col min="10260" max="10496" width="9.109375" style="1"/>
    <col min="10497" max="10497" width="7.33203125" style="1" customWidth="1"/>
    <col min="10498" max="10498" width="42.88671875" style="1" customWidth="1"/>
    <col min="10499" max="10511" width="18.6640625" style="1" customWidth="1"/>
    <col min="10512" max="10512" width="22.88671875" style="1" customWidth="1"/>
    <col min="10513" max="10513" width="14.109375" style="1" bestFit="1" customWidth="1"/>
    <col min="10514" max="10514" width="15.109375" style="1" bestFit="1" customWidth="1"/>
    <col min="10515" max="10515" width="17.44140625" style="1" bestFit="1" customWidth="1"/>
    <col min="10516" max="10752" width="9.109375" style="1"/>
    <col min="10753" max="10753" width="7.33203125" style="1" customWidth="1"/>
    <col min="10754" max="10754" width="42.88671875" style="1" customWidth="1"/>
    <col min="10755" max="10767" width="18.6640625" style="1" customWidth="1"/>
    <col min="10768" max="10768" width="22.88671875" style="1" customWidth="1"/>
    <col min="10769" max="10769" width="14.109375" style="1" bestFit="1" customWidth="1"/>
    <col min="10770" max="10770" width="15.109375" style="1" bestFit="1" customWidth="1"/>
    <col min="10771" max="10771" width="17.44140625" style="1" bestFit="1" customWidth="1"/>
    <col min="10772" max="11008" width="9.109375" style="1"/>
    <col min="11009" max="11009" width="7.33203125" style="1" customWidth="1"/>
    <col min="11010" max="11010" width="42.88671875" style="1" customWidth="1"/>
    <col min="11011" max="11023" width="18.6640625" style="1" customWidth="1"/>
    <col min="11024" max="11024" width="22.88671875" style="1" customWidth="1"/>
    <col min="11025" max="11025" width="14.109375" style="1" bestFit="1" customWidth="1"/>
    <col min="11026" max="11026" width="15.109375" style="1" bestFit="1" customWidth="1"/>
    <col min="11027" max="11027" width="17.44140625" style="1" bestFit="1" customWidth="1"/>
    <col min="11028" max="11264" width="9.109375" style="1"/>
    <col min="11265" max="11265" width="7.33203125" style="1" customWidth="1"/>
    <col min="11266" max="11266" width="42.88671875" style="1" customWidth="1"/>
    <col min="11267" max="11279" width="18.6640625" style="1" customWidth="1"/>
    <col min="11280" max="11280" width="22.88671875" style="1" customWidth="1"/>
    <col min="11281" max="11281" width="14.109375" style="1" bestFit="1" customWidth="1"/>
    <col min="11282" max="11282" width="15.109375" style="1" bestFit="1" customWidth="1"/>
    <col min="11283" max="11283" width="17.44140625" style="1" bestFit="1" customWidth="1"/>
    <col min="11284" max="11520" width="9.109375" style="1"/>
    <col min="11521" max="11521" width="7.33203125" style="1" customWidth="1"/>
    <col min="11522" max="11522" width="42.88671875" style="1" customWidth="1"/>
    <col min="11523" max="11535" width="18.6640625" style="1" customWidth="1"/>
    <col min="11536" max="11536" width="22.88671875" style="1" customWidth="1"/>
    <col min="11537" max="11537" width="14.109375" style="1" bestFit="1" customWidth="1"/>
    <col min="11538" max="11538" width="15.109375" style="1" bestFit="1" customWidth="1"/>
    <col min="11539" max="11539" width="17.44140625" style="1" bestFit="1" customWidth="1"/>
    <col min="11540" max="11776" width="9.109375" style="1"/>
    <col min="11777" max="11777" width="7.33203125" style="1" customWidth="1"/>
    <col min="11778" max="11778" width="42.88671875" style="1" customWidth="1"/>
    <col min="11779" max="11791" width="18.6640625" style="1" customWidth="1"/>
    <col min="11792" max="11792" width="22.88671875" style="1" customWidth="1"/>
    <col min="11793" max="11793" width="14.109375" style="1" bestFit="1" customWidth="1"/>
    <col min="11794" max="11794" width="15.109375" style="1" bestFit="1" customWidth="1"/>
    <col min="11795" max="11795" width="17.44140625" style="1" bestFit="1" customWidth="1"/>
    <col min="11796" max="12032" width="9.109375" style="1"/>
    <col min="12033" max="12033" width="7.33203125" style="1" customWidth="1"/>
    <col min="12034" max="12034" width="42.88671875" style="1" customWidth="1"/>
    <col min="12035" max="12047" width="18.6640625" style="1" customWidth="1"/>
    <col min="12048" max="12048" width="22.88671875" style="1" customWidth="1"/>
    <col min="12049" max="12049" width="14.109375" style="1" bestFit="1" customWidth="1"/>
    <col min="12050" max="12050" width="15.109375" style="1" bestFit="1" customWidth="1"/>
    <col min="12051" max="12051" width="17.44140625" style="1" bestFit="1" customWidth="1"/>
    <col min="12052" max="12288" width="9.109375" style="1"/>
    <col min="12289" max="12289" width="7.33203125" style="1" customWidth="1"/>
    <col min="12290" max="12290" width="42.88671875" style="1" customWidth="1"/>
    <col min="12291" max="12303" width="18.6640625" style="1" customWidth="1"/>
    <col min="12304" max="12304" width="22.88671875" style="1" customWidth="1"/>
    <col min="12305" max="12305" width="14.109375" style="1" bestFit="1" customWidth="1"/>
    <col min="12306" max="12306" width="15.109375" style="1" bestFit="1" customWidth="1"/>
    <col min="12307" max="12307" width="17.44140625" style="1" bestFit="1" customWidth="1"/>
    <col min="12308" max="12544" width="9.109375" style="1"/>
    <col min="12545" max="12545" width="7.33203125" style="1" customWidth="1"/>
    <col min="12546" max="12546" width="42.88671875" style="1" customWidth="1"/>
    <col min="12547" max="12559" width="18.6640625" style="1" customWidth="1"/>
    <col min="12560" max="12560" width="22.88671875" style="1" customWidth="1"/>
    <col min="12561" max="12561" width="14.109375" style="1" bestFit="1" customWidth="1"/>
    <col min="12562" max="12562" width="15.109375" style="1" bestFit="1" customWidth="1"/>
    <col min="12563" max="12563" width="17.44140625" style="1" bestFit="1" customWidth="1"/>
    <col min="12564" max="12800" width="9.109375" style="1"/>
    <col min="12801" max="12801" width="7.33203125" style="1" customWidth="1"/>
    <col min="12802" max="12802" width="42.88671875" style="1" customWidth="1"/>
    <col min="12803" max="12815" width="18.6640625" style="1" customWidth="1"/>
    <col min="12816" max="12816" width="22.88671875" style="1" customWidth="1"/>
    <col min="12817" max="12817" width="14.109375" style="1" bestFit="1" customWidth="1"/>
    <col min="12818" max="12818" width="15.109375" style="1" bestFit="1" customWidth="1"/>
    <col min="12819" max="12819" width="17.44140625" style="1" bestFit="1" customWidth="1"/>
    <col min="12820" max="13056" width="9.109375" style="1"/>
    <col min="13057" max="13057" width="7.33203125" style="1" customWidth="1"/>
    <col min="13058" max="13058" width="42.88671875" style="1" customWidth="1"/>
    <col min="13059" max="13071" width="18.6640625" style="1" customWidth="1"/>
    <col min="13072" max="13072" width="22.88671875" style="1" customWidth="1"/>
    <col min="13073" max="13073" width="14.109375" style="1" bestFit="1" customWidth="1"/>
    <col min="13074" max="13074" width="15.109375" style="1" bestFit="1" customWidth="1"/>
    <col min="13075" max="13075" width="17.44140625" style="1" bestFit="1" customWidth="1"/>
    <col min="13076" max="13312" width="9.109375" style="1"/>
    <col min="13313" max="13313" width="7.33203125" style="1" customWidth="1"/>
    <col min="13314" max="13314" width="42.88671875" style="1" customWidth="1"/>
    <col min="13315" max="13327" width="18.6640625" style="1" customWidth="1"/>
    <col min="13328" max="13328" width="22.88671875" style="1" customWidth="1"/>
    <col min="13329" max="13329" width="14.109375" style="1" bestFit="1" customWidth="1"/>
    <col min="13330" max="13330" width="15.109375" style="1" bestFit="1" customWidth="1"/>
    <col min="13331" max="13331" width="17.44140625" style="1" bestFit="1" customWidth="1"/>
    <col min="13332" max="13568" width="9.109375" style="1"/>
    <col min="13569" max="13569" width="7.33203125" style="1" customWidth="1"/>
    <col min="13570" max="13570" width="42.88671875" style="1" customWidth="1"/>
    <col min="13571" max="13583" width="18.6640625" style="1" customWidth="1"/>
    <col min="13584" max="13584" width="22.88671875" style="1" customWidth="1"/>
    <col min="13585" max="13585" width="14.109375" style="1" bestFit="1" customWidth="1"/>
    <col min="13586" max="13586" width="15.109375" style="1" bestFit="1" customWidth="1"/>
    <col min="13587" max="13587" width="17.44140625" style="1" bestFit="1" customWidth="1"/>
    <col min="13588" max="13824" width="9.109375" style="1"/>
    <col min="13825" max="13825" width="7.33203125" style="1" customWidth="1"/>
    <col min="13826" max="13826" width="42.88671875" style="1" customWidth="1"/>
    <col min="13827" max="13839" width="18.6640625" style="1" customWidth="1"/>
    <col min="13840" max="13840" width="22.88671875" style="1" customWidth="1"/>
    <col min="13841" max="13841" width="14.109375" style="1" bestFit="1" customWidth="1"/>
    <col min="13842" max="13842" width="15.109375" style="1" bestFit="1" customWidth="1"/>
    <col min="13843" max="13843" width="17.44140625" style="1" bestFit="1" customWidth="1"/>
    <col min="13844" max="14080" width="9.109375" style="1"/>
    <col min="14081" max="14081" width="7.33203125" style="1" customWidth="1"/>
    <col min="14082" max="14082" width="42.88671875" style="1" customWidth="1"/>
    <col min="14083" max="14095" width="18.6640625" style="1" customWidth="1"/>
    <col min="14096" max="14096" width="22.88671875" style="1" customWidth="1"/>
    <col min="14097" max="14097" width="14.109375" style="1" bestFit="1" customWidth="1"/>
    <col min="14098" max="14098" width="15.109375" style="1" bestFit="1" customWidth="1"/>
    <col min="14099" max="14099" width="17.44140625" style="1" bestFit="1" customWidth="1"/>
    <col min="14100" max="14336" width="9.109375" style="1"/>
    <col min="14337" max="14337" width="7.33203125" style="1" customWidth="1"/>
    <col min="14338" max="14338" width="42.88671875" style="1" customWidth="1"/>
    <col min="14339" max="14351" width="18.6640625" style="1" customWidth="1"/>
    <col min="14352" max="14352" width="22.88671875" style="1" customWidth="1"/>
    <col min="14353" max="14353" width="14.109375" style="1" bestFit="1" customWidth="1"/>
    <col min="14354" max="14354" width="15.109375" style="1" bestFit="1" customWidth="1"/>
    <col min="14355" max="14355" width="17.44140625" style="1" bestFit="1" customWidth="1"/>
    <col min="14356" max="14592" width="9.109375" style="1"/>
    <col min="14593" max="14593" width="7.33203125" style="1" customWidth="1"/>
    <col min="14594" max="14594" width="42.88671875" style="1" customWidth="1"/>
    <col min="14595" max="14607" width="18.6640625" style="1" customWidth="1"/>
    <col min="14608" max="14608" width="22.88671875" style="1" customWidth="1"/>
    <col min="14609" max="14609" width="14.109375" style="1" bestFit="1" customWidth="1"/>
    <col min="14610" max="14610" width="15.109375" style="1" bestFit="1" customWidth="1"/>
    <col min="14611" max="14611" width="17.44140625" style="1" bestFit="1" customWidth="1"/>
    <col min="14612" max="14848" width="9.109375" style="1"/>
    <col min="14849" max="14849" width="7.33203125" style="1" customWidth="1"/>
    <col min="14850" max="14850" width="42.88671875" style="1" customWidth="1"/>
    <col min="14851" max="14863" width="18.6640625" style="1" customWidth="1"/>
    <col min="14864" max="14864" width="22.88671875" style="1" customWidth="1"/>
    <col min="14865" max="14865" width="14.109375" style="1" bestFit="1" customWidth="1"/>
    <col min="14866" max="14866" width="15.109375" style="1" bestFit="1" customWidth="1"/>
    <col min="14867" max="14867" width="17.44140625" style="1" bestFit="1" customWidth="1"/>
    <col min="14868" max="15104" width="9.109375" style="1"/>
    <col min="15105" max="15105" width="7.33203125" style="1" customWidth="1"/>
    <col min="15106" max="15106" width="42.88671875" style="1" customWidth="1"/>
    <col min="15107" max="15119" width="18.6640625" style="1" customWidth="1"/>
    <col min="15120" max="15120" width="22.88671875" style="1" customWidth="1"/>
    <col min="15121" max="15121" width="14.109375" style="1" bestFit="1" customWidth="1"/>
    <col min="15122" max="15122" width="15.109375" style="1" bestFit="1" customWidth="1"/>
    <col min="15123" max="15123" width="17.44140625" style="1" bestFit="1" customWidth="1"/>
    <col min="15124" max="15360" width="9.109375" style="1"/>
    <col min="15361" max="15361" width="7.33203125" style="1" customWidth="1"/>
    <col min="15362" max="15362" width="42.88671875" style="1" customWidth="1"/>
    <col min="15363" max="15375" width="18.6640625" style="1" customWidth="1"/>
    <col min="15376" max="15376" width="22.88671875" style="1" customWidth="1"/>
    <col min="15377" max="15377" width="14.109375" style="1" bestFit="1" customWidth="1"/>
    <col min="15378" max="15378" width="15.109375" style="1" bestFit="1" customWidth="1"/>
    <col min="15379" max="15379" width="17.44140625" style="1" bestFit="1" customWidth="1"/>
    <col min="15380" max="15616" width="9.109375" style="1"/>
    <col min="15617" max="15617" width="7.33203125" style="1" customWidth="1"/>
    <col min="15618" max="15618" width="42.88671875" style="1" customWidth="1"/>
    <col min="15619" max="15631" width="18.6640625" style="1" customWidth="1"/>
    <col min="15632" max="15632" width="22.88671875" style="1" customWidth="1"/>
    <col min="15633" max="15633" width="14.109375" style="1" bestFit="1" customWidth="1"/>
    <col min="15634" max="15634" width="15.109375" style="1" bestFit="1" customWidth="1"/>
    <col min="15635" max="15635" width="17.44140625" style="1" bestFit="1" customWidth="1"/>
    <col min="15636" max="15872" width="9.109375" style="1"/>
    <col min="15873" max="15873" width="7.33203125" style="1" customWidth="1"/>
    <col min="15874" max="15874" width="42.88671875" style="1" customWidth="1"/>
    <col min="15875" max="15887" width="18.6640625" style="1" customWidth="1"/>
    <col min="15888" max="15888" width="22.88671875" style="1" customWidth="1"/>
    <col min="15889" max="15889" width="14.109375" style="1" bestFit="1" customWidth="1"/>
    <col min="15890" max="15890" width="15.109375" style="1" bestFit="1" customWidth="1"/>
    <col min="15891" max="15891" width="17.44140625" style="1" bestFit="1" customWidth="1"/>
    <col min="15892" max="16128" width="9.109375" style="1"/>
    <col min="16129" max="16129" width="7.33203125" style="1" customWidth="1"/>
    <col min="16130" max="16130" width="42.88671875" style="1" customWidth="1"/>
    <col min="16131" max="16143" width="18.6640625" style="1" customWidth="1"/>
    <col min="16144" max="16144" width="22.88671875" style="1" customWidth="1"/>
    <col min="16145" max="16145" width="14.109375" style="1" bestFit="1" customWidth="1"/>
    <col min="16146" max="16146" width="15.109375" style="1" bestFit="1" customWidth="1"/>
    <col min="16147" max="16147" width="17.44140625" style="1" bestFit="1" customWidth="1"/>
    <col min="16148" max="16384" width="9.109375" style="1"/>
  </cols>
  <sheetData>
    <row r="1" spans="1:19" ht="28.5" customHeight="1" x14ac:dyDescent="0.25">
      <c r="A1" s="67" t="s">
        <v>0</v>
      </c>
      <c r="B1" s="67"/>
      <c r="C1" s="67"/>
      <c r="D1" s="67"/>
      <c r="E1" s="67"/>
      <c r="F1" s="67"/>
      <c r="G1" s="67"/>
      <c r="H1" s="67"/>
      <c r="I1" s="1"/>
      <c r="J1" s="1"/>
      <c r="K1" s="1"/>
      <c r="L1" s="1"/>
      <c r="M1" s="1"/>
      <c r="N1" s="1"/>
      <c r="O1" s="1"/>
      <c r="P1" s="1"/>
    </row>
    <row r="2" spans="1:19" ht="17.100000000000001" customHeight="1" x14ac:dyDescent="0.25">
      <c r="A2" s="68" t="s">
        <v>1</v>
      </c>
      <c r="B2" s="68"/>
      <c r="C2" s="68"/>
      <c r="D2" s="68"/>
      <c r="E2" s="68"/>
      <c r="F2" s="68"/>
      <c r="G2" s="68"/>
      <c r="H2" s="68"/>
      <c r="I2" s="1"/>
      <c r="J2" s="1"/>
      <c r="K2" s="1"/>
      <c r="L2" s="1"/>
      <c r="M2" s="1"/>
      <c r="N2" s="1"/>
      <c r="O2" s="1"/>
      <c r="P2" s="1"/>
    </row>
    <row r="3" spans="1:19" ht="17.100000000000001" customHeight="1" x14ac:dyDescent="0.25">
      <c r="A3" s="68" t="s">
        <v>2</v>
      </c>
      <c r="B3" s="68"/>
      <c r="C3" s="68"/>
      <c r="D3" s="68"/>
      <c r="E3" s="68"/>
      <c r="F3" s="68"/>
      <c r="G3" s="68"/>
      <c r="H3" s="68"/>
      <c r="I3" s="1"/>
      <c r="J3" s="1"/>
      <c r="K3" s="1"/>
      <c r="L3" s="1"/>
      <c r="M3" s="1"/>
      <c r="N3" s="1"/>
      <c r="O3" s="1"/>
      <c r="P3" s="1"/>
    </row>
    <row r="4" spans="1:19" ht="17.100000000000001" customHeight="1" x14ac:dyDescent="0.25">
      <c r="A4" s="62" t="s">
        <v>3</v>
      </c>
      <c r="B4" s="62"/>
      <c r="C4" s="62"/>
      <c r="D4" s="62"/>
      <c r="E4" s="62"/>
      <c r="F4" s="62"/>
      <c r="G4" s="62"/>
      <c r="H4" s="62"/>
      <c r="I4" s="1"/>
      <c r="J4" s="1"/>
      <c r="K4" s="1"/>
      <c r="L4" s="1"/>
      <c r="M4" s="1"/>
      <c r="N4" s="1"/>
      <c r="O4" s="1"/>
      <c r="P4" s="1"/>
    </row>
    <row r="5" spans="1:19" ht="58.95" customHeight="1" x14ac:dyDescent="0.25">
      <c r="A5" s="2" t="s">
        <v>4</v>
      </c>
      <c r="B5" s="3" t="s">
        <v>5</v>
      </c>
      <c r="C5" s="4" t="s">
        <v>6</v>
      </c>
      <c r="D5" s="5" t="s">
        <v>7</v>
      </c>
      <c r="E5" s="6" t="s">
        <v>8</v>
      </c>
      <c r="F5" s="6" t="s">
        <v>9</v>
      </c>
      <c r="G5" s="5" t="s">
        <v>10</v>
      </c>
      <c r="H5" s="5" t="s">
        <v>11</v>
      </c>
      <c r="I5" s="5" t="s">
        <v>12</v>
      </c>
      <c r="J5" s="5" t="s">
        <v>13</v>
      </c>
      <c r="K5" s="5" t="s">
        <v>14</v>
      </c>
      <c r="L5" s="5" t="s">
        <v>15</v>
      </c>
      <c r="M5" s="5" t="s">
        <v>16</v>
      </c>
      <c r="N5" s="5" t="s">
        <v>17</v>
      </c>
      <c r="O5" s="5" t="s">
        <v>18</v>
      </c>
      <c r="P5" s="5" t="s">
        <v>19</v>
      </c>
      <c r="S5" s="70"/>
    </row>
    <row r="6" spans="1:19" ht="15.9" customHeight="1" x14ac:dyDescent="0.25">
      <c r="A6" s="7">
        <v>1</v>
      </c>
      <c r="B6" s="69" t="s">
        <v>20</v>
      </c>
      <c r="C6" s="69"/>
      <c r="D6" s="69"/>
      <c r="E6" s="69"/>
      <c r="F6" s="69"/>
      <c r="G6" s="69"/>
      <c r="H6" s="69"/>
      <c r="I6" s="69"/>
      <c r="J6" s="69"/>
      <c r="K6" s="69"/>
      <c r="L6" s="69"/>
      <c r="M6" s="69"/>
      <c r="N6" s="69"/>
      <c r="O6" s="69"/>
      <c r="P6" s="69"/>
      <c r="S6" s="70"/>
    </row>
    <row r="7" spans="1:19" ht="15.9" customHeight="1" x14ac:dyDescent="0.25">
      <c r="A7" s="7">
        <v>2</v>
      </c>
      <c r="B7" s="8" t="s">
        <v>21</v>
      </c>
      <c r="C7" s="9">
        <f>SUM(D7:P7)</f>
        <v>151379459</v>
      </c>
      <c r="D7" s="9">
        <v>14610507</v>
      </c>
      <c r="E7" s="10">
        <v>9921256</v>
      </c>
      <c r="F7" s="11">
        <v>0</v>
      </c>
      <c r="G7" s="10">
        <v>1027114</v>
      </c>
      <c r="H7" s="10">
        <v>21938503</v>
      </c>
      <c r="I7" s="10">
        <v>0</v>
      </c>
      <c r="J7" s="10">
        <v>7976580</v>
      </c>
      <c r="K7" s="10">
        <v>3265859</v>
      </c>
      <c r="L7" s="10">
        <v>250814</v>
      </c>
      <c r="M7" s="10">
        <v>65858220</v>
      </c>
      <c r="N7" s="10">
        <v>5203695</v>
      </c>
      <c r="O7" s="10">
        <v>9066061</v>
      </c>
      <c r="P7" s="10">
        <v>12260850</v>
      </c>
      <c r="Q7" s="71"/>
      <c r="R7" s="10"/>
      <c r="S7" s="72"/>
    </row>
    <row r="8" spans="1:19" ht="15.9" customHeight="1" x14ac:dyDescent="0.25">
      <c r="A8" s="7">
        <v>3</v>
      </c>
      <c r="B8" s="8" t="s">
        <v>22</v>
      </c>
      <c r="C8" s="9">
        <f>SUM(D8:P8)</f>
        <v>10413136</v>
      </c>
      <c r="D8" s="9">
        <v>770254</v>
      </c>
      <c r="E8" s="10">
        <v>855044</v>
      </c>
      <c r="F8" s="11">
        <v>0</v>
      </c>
      <c r="G8" s="10">
        <v>-10068</v>
      </c>
      <c r="H8" s="10">
        <v>1187914</v>
      </c>
      <c r="I8" s="10">
        <v>0</v>
      </c>
      <c r="J8" s="10">
        <v>406466</v>
      </c>
      <c r="K8" s="10">
        <v>188838</v>
      </c>
      <c r="L8" s="10">
        <v>178138</v>
      </c>
      <c r="M8" s="10">
        <v>6001541</v>
      </c>
      <c r="N8" s="10">
        <v>154699</v>
      </c>
      <c r="O8" s="10">
        <v>396283</v>
      </c>
      <c r="P8" s="10">
        <v>284027</v>
      </c>
      <c r="Q8" s="71"/>
      <c r="R8" s="10"/>
      <c r="S8" s="72"/>
    </row>
    <row r="9" spans="1:19" ht="15.9" customHeight="1" x14ac:dyDescent="0.25">
      <c r="A9" s="7">
        <v>4</v>
      </c>
      <c r="B9" s="8" t="s">
        <v>23</v>
      </c>
      <c r="C9" s="12">
        <f>SUM(D9:P9)</f>
        <v>2408012</v>
      </c>
      <c r="D9" s="12">
        <v>38471</v>
      </c>
      <c r="E9" s="12">
        <v>44047</v>
      </c>
      <c r="F9" s="12">
        <v>0</v>
      </c>
      <c r="G9" s="12">
        <v>8813</v>
      </c>
      <c r="H9" s="12">
        <v>249131</v>
      </c>
      <c r="I9" s="12">
        <v>0</v>
      </c>
      <c r="J9" s="12">
        <v>665173</v>
      </c>
      <c r="K9" s="12">
        <v>13962</v>
      </c>
      <c r="L9" s="12">
        <v>267</v>
      </c>
      <c r="M9" s="12">
        <v>1292822</v>
      </c>
      <c r="N9" s="12">
        <v>21812</v>
      </c>
      <c r="O9" s="12">
        <v>28276</v>
      </c>
      <c r="P9" s="12">
        <v>45238</v>
      </c>
      <c r="Q9" s="73"/>
      <c r="R9" s="74"/>
      <c r="S9" s="72"/>
    </row>
    <row r="10" spans="1:19" ht="15.9" customHeight="1" x14ac:dyDescent="0.25">
      <c r="A10" s="7">
        <v>5</v>
      </c>
      <c r="B10" s="8" t="s">
        <v>24</v>
      </c>
      <c r="C10" s="9">
        <f>SUM(D10:P10)</f>
        <v>0</v>
      </c>
      <c r="D10" s="9"/>
      <c r="E10" s="10"/>
      <c r="F10" s="9"/>
      <c r="G10" s="9"/>
      <c r="H10" s="9"/>
      <c r="I10" s="9"/>
      <c r="J10" s="9"/>
      <c r="K10" s="9"/>
      <c r="L10" s="9"/>
      <c r="M10" s="9"/>
      <c r="N10" s="9"/>
      <c r="O10" s="9"/>
      <c r="P10" s="9"/>
      <c r="Q10" s="71"/>
      <c r="R10" s="9"/>
      <c r="S10" s="72"/>
    </row>
    <row r="11" spans="1:19" ht="15.9" customHeight="1" thickBot="1" x14ac:dyDescent="0.3">
      <c r="A11" s="7">
        <v>6</v>
      </c>
      <c r="B11" s="13" t="s">
        <v>25</v>
      </c>
      <c r="C11" s="13">
        <f>SUM(D11:P11)</f>
        <v>164200607</v>
      </c>
      <c r="D11" s="13">
        <f>SUM(D7:D10)</f>
        <v>15419232</v>
      </c>
      <c r="E11" s="13">
        <f>SUM(E7:E10)</f>
        <v>10820347</v>
      </c>
      <c r="F11" s="13">
        <f>SUM(F7:F10)</f>
        <v>0</v>
      </c>
      <c r="G11" s="13">
        <f>SUM(G7:G10)</f>
        <v>1025859</v>
      </c>
      <c r="H11" s="13">
        <f>SUM(H7:H10)</f>
        <v>23375548</v>
      </c>
      <c r="I11" s="13">
        <f t="shared" ref="I11:P11" si="0">SUM(I7:I10)</f>
        <v>0</v>
      </c>
      <c r="J11" s="14">
        <f t="shared" si="0"/>
        <v>9048219</v>
      </c>
      <c r="K11" s="13">
        <f t="shared" si="0"/>
        <v>3468659</v>
      </c>
      <c r="L11" s="13">
        <f t="shared" si="0"/>
        <v>429219</v>
      </c>
      <c r="M11" s="13">
        <f t="shared" si="0"/>
        <v>73152583</v>
      </c>
      <c r="N11" s="13">
        <f t="shared" si="0"/>
        <v>5380206</v>
      </c>
      <c r="O11" s="13">
        <f t="shared" si="0"/>
        <v>9490620</v>
      </c>
      <c r="P11" s="13">
        <f t="shared" si="0"/>
        <v>12590115</v>
      </c>
      <c r="Q11" s="71"/>
      <c r="R11" s="72"/>
      <c r="S11" s="72"/>
    </row>
    <row r="12" spans="1:19" ht="15.9" customHeight="1" thickTop="1" x14ac:dyDescent="0.25">
      <c r="A12" s="7">
        <v>7</v>
      </c>
      <c r="B12" s="15" t="s">
        <v>26</v>
      </c>
      <c r="C12" s="16">
        <f t="shared" ref="C12:P12" si="1">C11</f>
        <v>164200607</v>
      </c>
      <c r="D12" s="16">
        <f t="shared" si="1"/>
        <v>15419232</v>
      </c>
      <c r="E12" s="16">
        <f t="shared" si="1"/>
        <v>10820347</v>
      </c>
      <c r="F12" s="16">
        <f t="shared" si="1"/>
        <v>0</v>
      </c>
      <c r="G12" s="16">
        <f t="shared" si="1"/>
        <v>1025859</v>
      </c>
      <c r="H12" s="16">
        <f t="shared" si="1"/>
        <v>23375548</v>
      </c>
      <c r="I12" s="16">
        <f t="shared" si="1"/>
        <v>0</v>
      </c>
      <c r="J12" s="16">
        <f t="shared" si="1"/>
        <v>9048219</v>
      </c>
      <c r="K12" s="16">
        <f t="shared" si="1"/>
        <v>3468659</v>
      </c>
      <c r="L12" s="16">
        <f t="shared" si="1"/>
        <v>429219</v>
      </c>
      <c r="M12" s="16">
        <f t="shared" si="1"/>
        <v>73152583</v>
      </c>
      <c r="N12" s="16">
        <f t="shared" si="1"/>
        <v>5380206</v>
      </c>
      <c r="O12" s="16">
        <f t="shared" si="1"/>
        <v>9490620</v>
      </c>
      <c r="P12" s="16">
        <f t="shared" si="1"/>
        <v>12590115</v>
      </c>
      <c r="Q12" s="71"/>
      <c r="R12" s="72"/>
      <c r="S12" s="72"/>
    </row>
    <row r="13" spans="1:19" ht="28.5" customHeight="1" x14ac:dyDescent="0.25">
      <c r="A13" s="7">
        <v>8</v>
      </c>
      <c r="B13" s="66" t="s">
        <v>27</v>
      </c>
      <c r="C13" s="66"/>
      <c r="D13" s="66"/>
      <c r="E13" s="66"/>
      <c r="F13" s="66"/>
      <c r="G13" s="66"/>
      <c r="H13" s="66"/>
      <c r="I13" s="1"/>
      <c r="J13" s="1"/>
      <c r="K13" s="1"/>
      <c r="L13" s="1"/>
      <c r="M13" s="1"/>
      <c r="N13" s="1"/>
      <c r="O13" s="1"/>
      <c r="P13" s="1"/>
    </row>
    <row r="14" spans="1:19" ht="15.9" customHeight="1" x14ac:dyDescent="0.25">
      <c r="A14" s="7">
        <v>9</v>
      </c>
      <c r="B14" s="62" t="s">
        <v>28</v>
      </c>
      <c r="C14" s="62"/>
      <c r="D14" s="62"/>
      <c r="E14" s="62"/>
      <c r="F14" s="62"/>
      <c r="G14" s="62"/>
      <c r="H14" s="62"/>
      <c r="I14" s="1"/>
      <c r="J14" s="1"/>
      <c r="K14" s="1"/>
      <c r="L14" s="1"/>
      <c r="M14" s="1"/>
      <c r="N14" s="1"/>
      <c r="O14" s="1"/>
      <c r="P14" s="1"/>
    </row>
    <row r="15" spans="1:19" ht="15.9" customHeight="1" x14ac:dyDescent="0.25">
      <c r="A15" s="7">
        <v>10</v>
      </c>
      <c r="B15" s="8" t="s">
        <v>29</v>
      </c>
      <c r="C15" s="17">
        <f>SUM(D15:P15)</f>
        <v>10030</v>
      </c>
      <c r="D15" s="17">
        <v>951</v>
      </c>
      <c r="E15" s="18">
        <v>880</v>
      </c>
      <c r="F15" s="19">
        <v>0</v>
      </c>
      <c r="G15" s="17">
        <v>524</v>
      </c>
      <c r="H15" s="17">
        <v>1172</v>
      </c>
      <c r="I15" s="17">
        <v>0</v>
      </c>
      <c r="J15" s="17">
        <v>751</v>
      </c>
      <c r="K15" s="17">
        <v>587</v>
      </c>
      <c r="L15" s="17">
        <v>135</v>
      </c>
      <c r="M15" s="17">
        <v>2624</v>
      </c>
      <c r="N15" s="17">
        <v>693</v>
      </c>
      <c r="O15" s="17">
        <v>829</v>
      </c>
      <c r="P15" s="17">
        <v>884</v>
      </c>
      <c r="Q15" s="71"/>
      <c r="R15" s="75"/>
      <c r="S15" s="72"/>
    </row>
    <row r="16" spans="1:19" ht="15.9" customHeight="1" x14ac:dyDescent="0.25">
      <c r="A16" s="7">
        <v>11</v>
      </c>
      <c r="B16" s="8" t="s">
        <v>30</v>
      </c>
      <c r="C16" s="17">
        <f>SUM(D16:P16)</f>
        <v>1030189</v>
      </c>
      <c r="D16" s="17">
        <v>98305</v>
      </c>
      <c r="E16" s="17">
        <v>66904</v>
      </c>
      <c r="F16" s="11">
        <v>0</v>
      </c>
      <c r="G16" s="17">
        <v>6960</v>
      </c>
      <c r="H16" s="17">
        <v>147955</v>
      </c>
      <c r="I16" s="17">
        <v>0</v>
      </c>
      <c r="J16" s="17">
        <v>55149</v>
      </c>
      <c r="K16" s="17">
        <v>22019</v>
      </c>
      <c r="L16" s="17">
        <v>1686</v>
      </c>
      <c r="M16" s="17">
        <v>452495</v>
      </c>
      <c r="N16" s="17">
        <v>35079</v>
      </c>
      <c r="O16" s="17">
        <v>61038</v>
      </c>
      <c r="P16" s="17">
        <v>82599</v>
      </c>
      <c r="Q16" s="71"/>
      <c r="R16" s="72"/>
      <c r="S16" s="72"/>
    </row>
    <row r="17" spans="1:19" ht="26.25" customHeight="1" x14ac:dyDescent="0.25">
      <c r="A17" s="7">
        <v>12</v>
      </c>
      <c r="B17" s="20" t="s">
        <v>31</v>
      </c>
      <c r="C17" s="17">
        <f>SUM(D17:P17)</f>
        <v>0</v>
      </c>
      <c r="D17" s="17"/>
      <c r="E17" s="17"/>
      <c r="F17" s="17"/>
      <c r="G17" s="17"/>
      <c r="H17" s="17"/>
      <c r="I17" s="17"/>
      <c r="J17" s="17"/>
      <c r="K17" s="17"/>
      <c r="L17" s="17"/>
      <c r="M17" s="17"/>
      <c r="N17" s="17"/>
      <c r="O17" s="17"/>
      <c r="P17" s="17"/>
    </row>
    <row r="18" spans="1:19" ht="15.9" customHeight="1" x14ac:dyDescent="0.25">
      <c r="A18" s="7">
        <v>13</v>
      </c>
      <c r="B18" s="21" t="s">
        <v>32</v>
      </c>
      <c r="C18" s="22">
        <f>SUM(D18:P18)</f>
        <v>1040219</v>
      </c>
      <c r="D18" s="22">
        <f>SUM(D15:D17)</f>
        <v>99256</v>
      </c>
      <c r="E18" s="22">
        <f>SUM(E15:E17)</f>
        <v>67784</v>
      </c>
      <c r="F18" s="22">
        <f>SUM(F15:F17)</f>
        <v>0</v>
      </c>
      <c r="G18" s="22">
        <f>SUM(G15:G17)</f>
        <v>7484</v>
      </c>
      <c r="H18" s="22">
        <f>SUM(H15:H17)</f>
        <v>149127</v>
      </c>
      <c r="I18" s="22">
        <f t="shared" ref="I18:P18" si="2">SUM(I15:I17)</f>
        <v>0</v>
      </c>
      <c r="J18" s="22">
        <f t="shared" si="2"/>
        <v>55900</v>
      </c>
      <c r="K18" s="22">
        <f t="shared" si="2"/>
        <v>22606</v>
      </c>
      <c r="L18" s="22">
        <f t="shared" si="2"/>
        <v>1821</v>
      </c>
      <c r="M18" s="22">
        <f t="shared" si="2"/>
        <v>455119</v>
      </c>
      <c r="N18" s="22">
        <f t="shared" si="2"/>
        <v>35772</v>
      </c>
      <c r="O18" s="22">
        <f t="shared" si="2"/>
        <v>61867</v>
      </c>
      <c r="P18" s="22">
        <f t="shared" si="2"/>
        <v>83483</v>
      </c>
    </row>
    <row r="19" spans="1:19" ht="15.9" customHeight="1" x14ac:dyDescent="0.25">
      <c r="A19" s="7">
        <v>14</v>
      </c>
      <c r="B19" s="63" t="s">
        <v>33</v>
      </c>
      <c r="C19" s="63"/>
      <c r="D19" s="63"/>
      <c r="E19" s="63"/>
      <c r="F19" s="63"/>
      <c r="G19" s="63"/>
      <c r="H19" s="63"/>
      <c r="I19" s="1"/>
      <c r="J19" s="1"/>
      <c r="K19" s="1"/>
      <c r="L19" s="1"/>
      <c r="M19" s="1"/>
      <c r="N19" s="1"/>
      <c r="O19" s="1"/>
      <c r="P19" s="1"/>
    </row>
    <row r="20" spans="1:19" ht="15.9" customHeight="1" x14ac:dyDescent="0.25">
      <c r="A20" s="7">
        <v>15</v>
      </c>
      <c r="B20" s="8" t="s">
        <v>34</v>
      </c>
      <c r="C20" s="17">
        <f t="shared" ref="C20:C29" si="3">SUM(D20:P20)</f>
        <v>4711730</v>
      </c>
      <c r="D20" s="17">
        <v>0</v>
      </c>
      <c r="E20" s="23">
        <v>447339</v>
      </c>
      <c r="F20" s="24"/>
      <c r="G20" s="24">
        <v>39858</v>
      </c>
      <c r="H20" s="24">
        <v>428620</v>
      </c>
      <c r="I20" s="24"/>
      <c r="J20" s="24">
        <v>229492</v>
      </c>
      <c r="K20" s="24">
        <v>0</v>
      </c>
      <c r="L20" s="24">
        <v>0</v>
      </c>
      <c r="M20" s="24">
        <v>3207021</v>
      </c>
      <c r="N20" s="24">
        <v>8024</v>
      </c>
      <c r="O20" s="24">
        <v>107506</v>
      </c>
      <c r="P20" s="24">
        <v>243870</v>
      </c>
      <c r="Q20" s="71"/>
      <c r="R20" s="72"/>
      <c r="S20" s="72"/>
    </row>
    <row r="21" spans="1:19" ht="15.9" customHeight="1" x14ac:dyDescent="0.25">
      <c r="A21" s="7">
        <v>16</v>
      </c>
      <c r="B21" s="8" t="s">
        <v>35</v>
      </c>
      <c r="C21" s="17">
        <f t="shared" si="3"/>
        <v>14103370</v>
      </c>
      <c r="D21" s="17">
        <v>546106</v>
      </c>
      <c r="E21" s="23">
        <v>919983</v>
      </c>
      <c r="F21" s="24"/>
      <c r="G21" s="24">
        <v>35534</v>
      </c>
      <c r="H21" s="24">
        <v>2950746</v>
      </c>
      <c r="I21" s="24"/>
      <c r="J21" s="24">
        <v>425147</v>
      </c>
      <c r="K21" s="24">
        <v>418775</v>
      </c>
      <c r="L21" s="24">
        <v>30398</v>
      </c>
      <c r="M21" s="24">
        <v>3214688</v>
      </c>
      <c r="N21" s="24">
        <v>378118</v>
      </c>
      <c r="O21" s="24">
        <v>2153505</v>
      </c>
      <c r="P21" s="24">
        <v>3030370</v>
      </c>
      <c r="Q21" s="71"/>
      <c r="R21" s="72"/>
      <c r="S21" s="72"/>
    </row>
    <row r="22" spans="1:19" ht="15.9" customHeight="1" x14ac:dyDescent="0.25">
      <c r="A22" s="7">
        <v>17</v>
      </c>
      <c r="B22" s="8" t="s">
        <v>36</v>
      </c>
      <c r="C22" s="17">
        <f t="shared" si="3"/>
        <v>6758154</v>
      </c>
      <c r="D22" s="17">
        <v>1619201</v>
      </c>
      <c r="E22" s="23">
        <v>185389</v>
      </c>
      <c r="F22" s="24"/>
      <c r="G22" s="24">
        <v>16824</v>
      </c>
      <c r="H22" s="24">
        <v>734913</v>
      </c>
      <c r="I22" s="24"/>
      <c r="J22" s="24">
        <v>368028</v>
      </c>
      <c r="K22" s="24">
        <v>46759</v>
      </c>
      <c r="L22" s="24">
        <v>20819</v>
      </c>
      <c r="M22" s="24">
        <v>2034844</v>
      </c>
      <c r="N22" s="24">
        <v>181332</v>
      </c>
      <c r="O22" s="24">
        <v>1082548</v>
      </c>
      <c r="P22" s="24">
        <v>467497</v>
      </c>
      <c r="Q22" s="71"/>
      <c r="R22" s="72"/>
      <c r="S22" s="72"/>
    </row>
    <row r="23" spans="1:19" ht="15.9" customHeight="1" x14ac:dyDescent="0.25">
      <c r="A23" s="7">
        <v>18</v>
      </c>
      <c r="B23" s="8" t="s">
        <v>37</v>
      </c>
      <c r="C23" s="17">
        <f t="shared" si="3"/>
        <v>2320613</v>
      </c>
      <c r="D23" s="17">
        <v>386100</v>
      </c>
      <c r="E23" s="23">
        <v>66424</v>
      </c>
      <c r="F23" s="24"/>
      <c r="G23" s="24">
        <v>13846</v>
      </c>
      <c r="H23" s="24">
        <v>146879</v>
      </c>
      <c r="I23" s="24"/>
      <c r="J23" s="24">
        <v>180377</v>
      </c>
      <c r="K23" s="24">
        <v>0</v>
      </c>
      <c r="L23" s="24">
        <v>15053</v>
      </c>
      <c r="M23" s="24">
        <v>1396317</v>
      </c>
      <c r="N23" s="24">
        <v>64926</v>
      </c>
      <c r="O23" s="24">
        <v>0</v>
      </c>
      <c r="P23" s="24">
        <v>50691</v>
      </c>
      <c r="Q23" s="71"/>
      <c r="R23" s="72"/>
      <c r="S23" s="72"/>
    </row>
    <row r="24" spans="1:19" ht="15.9" customHeight="1" x14ac:dyDescent="0.25">
      <c r="A24" s="7">
        <v>19</v>
      </c>
      <c r="B24" s="8" t="s">
        <v>38</v>
      </c>
      <c r="C24" s="17">
        <f t="shared" si="3"/>
        <v>3980159</v>
      </c>
      <c r="D24" s="17">
        <v>505586</v>
      </c>
      <c r="E24" s="23">
        <v>254720</v>
      </c>
      <c r="F24" s="24"/>
      <c r="G24" s="24">
        <v>18131</v>
      </c>
      <c r="H24" s="24">
        <v>248968</v>
      </c>
      <c r="I24" s="24"/>
      <c r="J24" s="24">
        <v>239237</v>
      </c>
      <c r="K24" s="24">
        <v>149141</v>
      </c>
      <c r="L24" s="24">
        <v>19711</v>
      </c>
      <c r="M24" s="24">
        <v>1828433</v>
      </c>
      <c r="N24" s="24">
        <v>94951</v>
      </c>
      <c r="O24" s="24">
        <v>393271</v>
      </c>
      <c r="P24" s="24">
        <v>228010</v>
      </c>
      <c r="Q24" s="71"/>
      <c r="R24" s="72"/>
      <c r="S24" s="72"/>
    </row>
    <row r="25" spans="1:19" ht="15.9" customHeight="1" x14ac:dyDescent="0.25">
      <c r="A25" s="7">
        <v>20</v>
      </c>
      <c r="B25" s="8" t="s">
        <v>39</v>
      </c>
      <c r="C25" s="17">
        <f t="shared" si="3"/>
        <v>397388</v>
      </c>
      <c r="D25" s="17">
        <v>55411</v>
      </c>
      <c r="E25" s="23">
        <v>10505</v>
      </c>
      <c r="F25" s="24"/>
      <c r="G25" s="24">
        <v>2079</v>
      </c>
      <c r="H25" s="24">
        <v>52397</v>
      </c>
      <c r="I25" s="24"/>
      <c r="J25" s="24">
        <v>24833</v>
      </c>
      <c r="K25" s="24">
        <v>8464</v>
      </c>
      <c r="L25" s="24">
        <v>2579</v>
      </c>
      <c r="M25" s="24">
        <v>216762</v>
      </c>
      <c r="N25" s="24">
        <v>16255</v>
      </c>
      <c r="O25" s="24">
        <v>0</v>
      </c>
      <c r="P25" s="24">
        <v>8103</v>
      </c>
      <c r="Q25" s="71"/>
      <c r="R25" s="72"/>
      <c r="S25" s="72"/>
    </row>
    <row r="26" spans="1:19" ht="15.9" customHeight="1" x14ac:dyDescent="0.25">
      <c r="A26" s="7">
        <v>21</v>
      </c>
      <c r="B26" s="8" t="s">
        <v>40</v>
      </c>
      <c r="C26" s="17">
        <f t="shared" si="3"/>
        <v>561071</v>
      </c>
      <c r="D26" s="17">
        <v>61244</v>
      </c>
      <c r="E26" s="23">
        <v>36438</v>
      </c>
      <c r="F26" s="24"/>
      <c r="G26" s="24">
        <v>2298</v>
      </c>
      <c r="H26" s="24">
        <v>76329</v>
      </c>
      <c r="I26" s="24"/>
      <c r="J26" s="24">
        <v>27826</v>
      </c>
      <c r="K26" s="24">
        <v>9356</v>
      </c>
      <c r="L26" s="24">
        <v>2851</v>
      </c>
      <c r="M26" s="24">
        <v>239579</v>
      </c>
      <c r="N26" s="24">
        <v>20233</v>
      </c>
      <c r="O26" s="24">
        <v>52581</v>
      </c>
      <c r="P26" s="24">
        <v>32336</v>
      </c>
      <c r="Q26" s="71"/>
      <c r="R26" s="72"/>
      <c r="S26" s="72"/>
    </row>
    <row r="27" spans="1:19" ht="15.9" customHeight="1" x14ac:dyDescent="0.25">
      <c r="A27" s="7">
        <v>22</v>
      </c>
      <c r="B27" s="8" t="s">
        <v>41</v>
      </c>
      <c r="C27" s="17">
        <f t="shared" si="3"/>
        <v>27454</v>
      </c>
      <c r="D27" s="17">
        <v>4385</v>
      </c>
      <c r="E27" s="23">
        <v>703</v>
      </c>
      <c r="F27" s="24"/>
      <c r="G27" s="24">
        <v>133</v>
      </c>
      <c r="H27" s="24">
        <v>7375</v>
      </c>
      <c r="I27" s="24"/>
      <c r="J27" s="24">
        <v>1975</v>
      </c>
      <c r="K27" s="24">
        <v>0</v>
      </c>
      <c r="L27" s="24">
        <v>311</v>
      </c>
      <c r="M27" s="24">
        <v>11107</v>
      </c>
      <c r="N27" s="24">
        <v>1286</v>
      </c>
      <c r="O27" s="24">
        <v>0</v>
      </c>
      <c r="P27" s="24">
        <v>179</v>
      </c>
      <c r="Q27" s="71"/>
      <c r="R27" s="72"/>
      <c r="S27" s="72"/>
    </row>
    <row r="28" spans="1:19" ht="15.9" customHeight="1" x14ac:dyDescent="0.25">
      <c r="A28" s="7">
        <v>23</v>
      </c>
      <c r="B28" s="8" t="s">
        <v>42</v>
      </c>
      <c r="C28" s="17">
        <f t="shared" si="3"/>
        <v>153492</v>
      </c>
      <c r="D28" s="17">
        <v>18693</v>
      </c>
      <c r="E28" s="23">
        <v>7150</v>
      </c>
      <c r="F28" s="24"/>
      <c r="G28" s="24">
        <v>569</v>
      </c>
      <c r="H28" s="24">
        <v>31439</v>
      </c>
      <c r="I28" s="24"/>
      <c r="J28" s="24">
        <v>8418</v>
      </c>
      <c r="K28" s="24">
        <v>7900</v>
      </c>
      <c r="L28" s="24">
        <v>1324</v>
      </c>
      <c r="M28" s="24">
        <v>47350</v>
      </c>
      <c r="N28" s="24">
        <v>8322</v>
      </c>
      <c r="O28" s="24">
        <v>13785</v>
      </c>
      <c r="P28" s="24">
        <v>8542</v>
      </c>
      <c r="Q28" s="71"/>
      <c r="R28" s="72"/>
      <c r="S28" s="72"/>
    </row>
    <row r="29" spans="1:19" ht="15.9" customHeight="1" x14ac:dyDescent="0.25">
      <c r="A29" s="7">
        <v>24</v>
      </c>
      <c r="B29" s="8" t="s">
        <v>43</v>
      </c>
      <c r="C29" s="17">
        <f t="shared" si="3"/>
        <v>6055814</v>
      </c>
      <c r="D29" s="17">
        <v>1036113</v>
      </c>
      <c r="E29" s="23">
        <v>174718</v>
      </c>
      <c r="F29" s="24"/>
      <c r="G29" s="24">
        <v>24224</v>
      </c>
      <c r="H29" s="17">
        <v>587571</v>
      </c>
      <c r="I29" s="17"/>
      <c r="J29" s="17">
        <v>475229</v>
      </c>
      <c r="K29" s="17">
        <v>16675</v>
      </c>
      <c r="L29" s="17">
        <v>45849</v>
      </c>
      <c r="M29" s="17">
        <v>3300861</v>
      </c>
      <c r="N29" s="17">
        <v>229260</v>
      </c>
      <c r="O29" s="17">
        <v>0</v>
      </c>
      <c r="P29" s="17">
        <v>165314</v>
      </c>
      <c r="Q29" s="71"/>
      <c r="R29" s="72"/>
      <c r="S29" s="72"/>
    </row>
    <row r="30" spans="1:19" ht="15.9" customHeight="1" x14ac:dyDescent="0.25">
      <c r="A30" s="7">
        <v>25</v>
      </c>
      <c r="B30" s="21" t="s">
        <v>44</v>
      </c>
      <c r="C30" s="22">
        <f>SUM(D30:P30)</f>
        <v>39069245</v>
      </c>
      <c r="D30" s="22">
        <f>SUM(D20:D29)</f>
        <v>4232839</v>
      </c>
      <c r="E30" s="22">
        <f>SUM(E20:E29)</f>
        <v>2103369</v>
      </c>
      <c r="F30" s="22">
        <f>SUM(F20:F29)</f>
        <v>0</v>
      </c>
      <c r="G30" s="22">
        <f>SUM(G20:G29)</f>
        <v>153496</v>
      </c>
      <c r="H30" s="22">
        <f>SUM(H20:H29)</f>
        <v>5265237</v>
      </c>
      <c r="I30" s="22">
        <f t="shared" ref="I30:P30" si="4">SUM(I20:I29)</f>
        <v>0</v>
      </c>
      <c r="J30" s="22">
        <f t="shared" si="4"/>
        <v>1980562</v>
      </c>
      <c r="K30" s="22">
        <f t="shared" si="4"/>
        <v>657070</v>
      </c>
      <c r="L30" s="22">
        <f t="shared" si="4"/>
        <v>138895</v>
      </c>
      <c r="M30" s="22">
        <f t="shared" si="4"/>
        <v>15496962</v>
      </c>
      <c r="N30" s="22">
        <f t="shared" si="4"/>
        <v>1002707</v>
      </c>
      <c r="O30" s="22">
        <f t="shared" si="4"/>
        <v>3803196</v>
      </c>
      <c r="P30" s="22">
        <f t="shared" si="4"/>
        <v>4234912</v>
      </c>
    </row>
    <row r="31" spans="1:19" ht="15.9" customHeight="1" thickBot="1" x14ac:dyDescent="0.3">
      <c r="A31" s="7">
        <v>26</v>
      </c>
      <c r="B31" s="25" t="s">
        <v>45</v>
      </c>
      <c r="C31" s="26">
        <f>SUM(D31:P31)</f>
        <v>40109464</v>
      </c>
      <c r="D31" s="26">
        <f>D18+D30</f>
        <v>4332095</v>
      </c>
      <c r="E31" s="26">
        <f>E18+E30</f>
        <v>2171153</v>
      </c>
      <c r="F31" s="26">
        <f>F18+F30</f>
        <v>0</v>
      </c>
      <c r="G31" s="26">
        <f>G18+G30</f>
        <v>160980</v>
      </c>
      <c r="H31" s="26">
        <f>H18+H30</f>
        <v>5414364</v>
      </c>
      <c r="I31" s="26">
        <f t="shared" ref="I31:P31" si="5">I18+I30</f>
        <v>0</v>
      </c>
      <c r="J31" s="26">
        <f t="shared" si="5"/>
        <v>2036462</v>
      </c>
      <c r="K31" s="26">
        <f t="shared" si="5"/>
        <v>679676</v>
      </c>
      <c r="L31" s="26">
        <f t="shared" si="5"/>
        <v>140716</v>
      </c>
      <c r="M31" s="26">
        <f t="shared" si="5"/>
        <v>15952081</v>
      </c>
      <c r="N31" s="26">
        <f t="shared" si="5"/>
        <v>1038479</v>
      </c>
      <c r="O31" s="26">
        <f t="shared" si="5"/>
        <v>3865063</v>
      </c>
      <c r="P31" s="26">
        <f t="shared" si="5"/>
        <v>4318395</v>
      </c>
    </row>
    <row r="32" spans="1:19" ht="19.5" customHeight="1" thickTop="1" x14ac:dyDescent="0.25">
      <c r="A32" s="7">
        <v>27</v>
      </c>
      <c r="B32" s="27" t="s">
        <v>46</v>
      </c>
      <c r="C32" s="28">
        <f>SUM(D32:P32)</f>
        <v>124091143</v>
      </c>
      <c r="D32" s="28">
        <f>D12-D31</f>
        <v>11087137</v>
      </c>
      <c r="E32" s="28">
        <f>E12-E31</f>
        <v>8649194</v>
      </c>
      <c r="F32" s="28">
        <f>F12-F31</f>
        <v>0</v>
      </c>
      <c r="G32" s="28">
        <f>G12-G31</f>
        <v>864879</v>
      </c>
      <c r="H32" s="28">
        <f>H12-H31</f>
        <v>17961184</v>
      </c>
      <c r="I32" s="28">
        <f t="shared" ref="I32:P32" si="6">I12-I31</f>
        <v>0</v>
      </c>
      <c r="J32" s="28">
        <f t="shared" si="6"/>
        <v>7011757</v>
      </c>
      <c r="K32" s="28">
        <f t="shared" si="6"/>
        <v>2788983</v>
      </c>
      <c r="L32" s="28">
        <f t="shared" si="6"/>
        <v>288503</v>
      </c>
      <c r="M32" s="28">
        <f t="shared" si="6"/>
        <v>57200502</v>
      </c>
      <c r="N32" s="28">
        <f t="shared" si="6"/>
        <v>4341727</v>
      </c>
      <c r="O32" s="28">
        <f t="shared" si="6"/>
        <v>5625557</v>
      </c>
      <c r="P32" s="28">
        <f t="shared" si="6"/>
        <v>8271720</v>
      </c>
    </row>
    <row r="33" spans="1:19" ht="30" customHeight="1" x14ac:dyDescent="0.25">
      <c r="A33" s="7">
        <v>28</v>
      </c>
      <c r="B33" s="64" t="s">
        <v>47</v>
      </c>
      <c r="C33" s="65"/>
      <c r="D33" s="65"/>
      <c r="E33" s="65"/>
      <c r="F33" s="65"/>
      <c r="G33" s="65"/>
      <c r="H33" s="65"/>
      <c r="I33" s="1"/>
      <c r="J33" s="1"/>
      <c r="K33" s="1"/>
      <c r="L33" s="1"/>
      <c r="M33" s="1"/>
      <c r="N33" s="1"/>
      <c r="O33" s="1"/>
      <c r="P33" s="1"/>
    </row>
    <row r="34" spans="1:19" ht="18" customHeight="1" x14ac:dyDescent="0.25">
      <c r="A34" s="7">
        <v>29</v>
      </c>
      <c r="B34" s="20" t="s">
        <v>48</v>
      </c>
      <c r="C34" s="29">
        <f>SUM(D34:P34)</f>
        <v>43828790</v>
      </c>
      <c r="D34" s="29">
        <v>3000000</v>
      </c>
      <c r="E34" s="29">
        <v>4326305</v>
      </c>
      <c r="F34" s="29">
        <v>0</v>
      </c>
      <c r="G34" s="29">
        <v>65794</v>
      </c>
      <c r="H34" s="29">
        <v>374598</v>
      </c>
      <c r="I34" s="29">
        <v>0</v>
      </c>
      <c r="J34" s="29">
        <v>3853948</v>
      </c>
      <c r="K34" s="29">
        <v>2161421</v>
      </c>
      <c r="L34" s="29">
        <v>31447</v>
      </c>
      <c r="M34" s="29">
        <v>19748292</v>
      </c>
      <c r="N34" s="29">
        <v>3275206</v>
      </c>
      <c r="O34" s="29">
        <v>372656</v>
      </c>
      <c r="P34" s="29">
        <v>6619123</v>
      </c>
    </row>
    <row r="35" spans="1:19" ht="15.9" customHeight="1" x14ac:dyDescent="0.25">
      <c r="A35" s="7">
        <v>30</v>
      </c>
      <c r="B35" s="20" t="s">
        <v>49</v>
      </c>
      <c r="C35" s="29">
        <f>SUM(D35:P35)</f>
        <v>1915721</v>
      </c>
      <c r="D35" s="29">
        <v>75000</v>
      </c>
      <c r="E35" s="29">
        <v>84750</v>
      </c>
      <c r="F35" s="29">
        <v>0</v>
      </c>
      <c r="G35" s="29">
        <v>0</v>
      </c>
      <c r="H35" s="29">
        <v>262738</v>
      </c>
      <c r="I35" s="29">
        <v>0</v>
      </c>
      <c r="J35" s="29">
        <v>125000</v>
      </c>
      <c r="K35" s="29">
        <v>125000</v>
      </c>
      <c r="L35" s="29">
        <v>0</v>
      </c>
      <c r="M35" s="29">
        <v>1034233</v>
      </c>
      <c r="N35" s="29">
        <v>113376</v>
      </c>
      <c r="O35" s="29">
        <v>86624</v>
      </c>
      <c r="P35" s="29">
        <v>9000</v>
      </c>
    </row>
    <row r="36" spans="1:19" ht="18" customHeight="1" x14ac:dyDescent="0.25">
      <c r="A36" s="7">
        <v>31</v>
      </c>
      <c r="B36" s="30" t="s">
        <v>50</v>
      </c>
      <c r="C36" s="31">
        <f>SUM(D36:H36)</f>
        <v>8189185</v>
      </c>
      <c r="D36" s="31">
        <f>SUM(D34:D35)</f>
        <v>3075000</v>
      </c>
      <c r="E36" s="31">
        <f>SUM(E34:E35)</f>
        <v>4411055</v>
      </c>
      <c r="F36" s="31">
        <f>SUM(F34:F35)</f>
        <v>0</v>
      </c>
      <c r="G36" s="31">
        <f>SUM(G34:G35)</f>
        <v>65794</v>
      </c>
      <c r="H36" s="31">
        <f>SUM(H34:H35)</f>
        <v>637336</v>
      </c>
      <c r="I36" s="31">
        <f t="shared" ref="I36:P36" si="7">SUM(I34:I35)</f>
        <v>0</v>
      </c>
      <c r="J36" s="31">
        <f t="shared" si="7"/>
        <v>3978948</v>
      </c>
      <c r="K36" s="31">
        <f t="shared" si="7"/>
        <v>2286421</v>
      </c>
      <c r="L36" s="31">
        <f t="shared" si="7"/>
        <v>31447</v>
      </c>
      <c r="M36" s="31">
        <f t="shared" si="7"/>
        <v>20782525</v>
      </c>
      <c r="N36" s="31">
        <f t="shared" si="7"/>
        <v>3388582</v>
      </c>
      <c r="O36" s="31">
        <f t="shared" si="7"/>
        <v>459280</v>
      </c>
      <c r="P36" s="31">
        <f t="shared" si="7"/>
        <v>6628123</v>
      </c>
    </row>
    <row r="37" spans="1:19" ht="18.75" customHeight="1" x14ac:dyDescent="0.25">
      <c r="A37" s="7">
        <v>32</v>
      </c>
      <c r="B37" s="63" t="s">
        <v>51</v>
      </c>
      <c r="C37" s="63"/>
      <c r="D37" s="63"/>
      <c r="E37" s="63"/>
      <c r="F37" s="63"/>
      <c r="G37" s="63"/>
      <c r="H37" s="63"/>
      <c r="I37" s="1"/>
      <c r="J37" s="1"/>
      <c r="K37" s="1"/>
      <c r="L37" s="1"/>
      <c r="M37" s="1"/>
      <c r="N37" s="1"/>
      <c r="O37" s="1"/>
      <c r="P37" s="1"/>
    </row>
    <row r="38" spans="1:19" ht="18" customHeight="1" x14ac:dyDescent="0.25">
      <c r="A38" s="7">
        <v>33</v>
      </c>
      <c r="B38" s="20" t="s">
        <v>48</v>
      </c>
      <c r="C38" s="29">
        <f t="shared" ref="C38:C43" si="8">SUM(D38:P38)</f>
        <v>43828790</v>
      </c>
      <c r="D38" s="29">
        <v>3000000</v>
      </c>
      <c r="E38" s="29">
        <v>4326305</v>
      </c>
      <c r="F38" s="29">
        <v>0</v>
      </c>
      <c r="G38" s="29">
        <v>65794</v>
      </c>
      <c r="H38" s="29">
        <v>374598</v>
      </c>
      <c r="I38" s="29">
        <v>0</v>
      </c>
      <c r="J38" s="29">
        <v>3853948</v>
      </c>
      <c r="K38" s="29">
        <v>2161421</v>
      </c>
      <c r="L38" s="29">
        <v>31447</v>
      </c>
      <c r="M38" s="29">
        <v>19748292</v>
      </c>
      <c r="N38" s="29">
        <v>3275206</v>
      </c>
      <c r="O38" s="29">
        <v>372656</v>
      </c>
      <c r="P38" s="29">
        <v>6619123</v>
      </c>
    </row>
    <row r="39" spans="1:19" ht="17.25" customHeight="1" x14ac:dyDescent="0.25">
      <c r="A39" s="7">
        <v>34</v>
      </c>
      <c r="B39" s="20" t="s">
        <v>52</v>
      </c>
      <c r="C39" s="29">
        <f t="shared" si="8"/>
        <v>1915721</v>
      </c>
      <c r="D39" s="32">
        <v>75000</v>
      </c>
      <c r="E39" s="32">
        <v>84750</v>
      </c>
      <c r="F39" s="32">
        <v>0</v>
      </c>
      <c r="G39" s="32">
        <v>0</v>
      </c>
      <c r="H39" s="32">
        <v>262738</v>
      </c>
      <c r="I39" s="32">
        <v>0</v>
      </c>
      <c r="J39" s="32">
        <v>125000</v>
      </c>
      <c r="K39" s="32">
        <v>125000</v>
      </c>
      <c r="L39" s="32">
        <v>0</v>
      </c>
      <c r="M39" s="32">
        <v>1034233</v>
      </c>
      <c r="N39" s="32">
        <v>113376</v>
      </c>
      <c r="O39" s="32">
        <v>86624</v>
      </c>
      <c r="P39" s="32">
        <v>9000</v>
      </c>
    </row>
    <row r="40" spans="1:19" ht="17.25" customHeight="1" x14ac:dyDescent="0.25">
      <c r="A40" s="7">
        <v>35</v>
      </c>
      <c r="B40" s="33" t="s">
        <v>53</v>
      </c>
      <c r="C40" s="34">
        <f t="shared" si="8"/>
        <v>0</v>
      </c>
      <c r="D40" s="35">
        <v>0</v>
      </c>
      <c r="E40" s="35">
        <v>0</v>
      </c>
      <c r="F40" s="35">
        <v>0</v>
      </c>
      <c r="G40" s="35">
        <v>0</v>
      </c>
      <c r="H40" s="35">
        <v>0</v>
      </c>
      <c r="I40" s="35">
        <v>0</v>
      </c>
      <c r="J40" s="35">
        <v>0</v>
      </c>
      <c r="K40" s="35">
        <v>0</v>
      </c>
      <c r="L40" s="35">
        <v>0</v>
      </c>
      <c r="M40" s="35"/>
      <c r="N40" s="35">
        <v>0</v>
      </c>
      <c r="O40" s="35">
        <v>0</v>
      </c>
      <c r="P40" s="35">
        <v>0</v>
      </c>
    </row>
    <row r="41" spans="1:19" ht="18.75" customHeight="1" thickBot="1" x14ac:dyDescent="0.3">
      <c r="A41" s="7">
        <v>36</v>
      </c>
      <c r="B41" s="36" t="s">
        <v>54</v>
      </c>
      <c r="C41" s="37">
        <f t="shared" si="8"/>
        <v>45744511</v>
      </c>
      <c r="D41" s="37">
        <f>SUM(D38:D40)</f>
        <v>3075000</v>
      </c>
      <c r="E41" s="37">
        <f>SUM(E38:E40)</f>
        <v>4411055</v>
      </c>
      <c r="F41" s="37">
        <f>SUM(F38:F40)</f>
        <v>0</v>
      </c>
      <c r="G41" s="37">
        <f>SUM(G38:G40)</f>
        <v>65794</v>
      </c>
      <c r="H41" s="37">
        <f>SUM(H38:H40)</f>
        <v>637336</v>
      </c>
      <c r="I41" s="37">
        <f t="shared" ref="I41:P41" si="9">SUM(I38:I40)</f>
        <v>0</v>
      </c>
      <c r="J41" s="37">
        <f t="shared" si="9"/>
        <v>3978948</v>
      </c>
      <c r="K41" s="37">
        <f t="shared" si="9"/>
        <v>2286421</v>
      </c>
      <c r="L41" s="37">
        <f t="shared" si="9"/>
        <v>31447</v>
      </c>
      <c r="M41" s="37">
        <f t="shared" si="9"/>
        <v>20782525</v>
      </c>
      <c r="N41" s="37">
        <f t="shared" si="9"/>
        <v>3388582</v>
      </c>
      <c r="O41" s="37">
        <f t="shared" si="9"/>
        <v>459280</v>
      </c>
      <c r="P41" s="37">
        <f t="shared" si="9"/>
        <v>6628123</v>
      </c>
    </row>
    <row r="42" spans="1:19" ht="18.75" customHeight="1" thickTop="1" x14ac:dyDescent="0.25">
      <c r="A42" s="7">
        <v>37</v>
      </c>
      <c r="B42" s="38" t="s">
        <v>55</v>
      </c>
      <c r="C42" s="39">
        <f t="shared" si="8"/>
        <v>0</v>
      </c>
      <c r="D42" s="39">
        <v>0</v>
      </c>
      <c r="E42" s="39">
        <v>0</v>
      </c>
      <c r="F42" s="39">
        <v>0</v>
      </c>
      <c r="G42" s="39">
        <v>0</v>
      </c>
      <c r="H42" s="39">
        <v>0</v>
      </c>
      <c r="I42" s="39">
        <v>0</v>
      </c>
      <c r="J42" s="39">
        <v>0</v>
      </c>
      <c r="K42" s="39">
        <v>0</v>
      </c>
      <c r="L42" s="39">
        <v>0</v>
      </c>
      <c r="M42" s="39">
        <v>0</v>
      </c>
      <c r="N42" s="39">
        <v>0</v>
      </c>
      <c r="O42" s="39">
        <v>0</v>
      </c>
      <c r="P42" s="39">
        <v>0</v>
      </c>
    </row>
    <row r="43" spans="1:19" ht="19.5" customHeight="1" x14ac:dyDescent="0.25">
      <c r="A43" s="7">
        <v>38</v>
      </c>
      <c r="B43" s="40" t="s">
        <v>56</v>
      </c>
      <c r="C43" s="41">
        <f t="shared" si="8"/>
        <v>78346632</v>
      </c>
      <c r="D43" s="41">
        <f>D32-D41-D42</f>
        <v>8012137</v>
      </c>
      <c r="E43" s="41">
        <f>E32-E41-E42</f>
        <v>4238139</v>
      </c>
      <c r="F43" s="41">
        <f>F32-F41-F42</f>
        <v>0</v>
      </c>
      <c r="G43" s="41">
        <f>G32-G41-G42</f>
        <v>799085</v>
      </c>
      <c r="H43" s="41">
        <f>H32-H41-H42</f>
        <v>17323848</v>
      </c>
      <c r="I43" s="41">
        <f t="shared" ref="I43:P43" si="10">I32-I41-I42</f>
        <v>0</v>
      </c>
      <c r="J43" s="41">
        <f t="shared" si="10"/>
        <v>3032809</v>
      </c>
      <c r="K43" s="41">
        <f t="shared" si="10"/>
        <v>502562</v>
      </c>
      <c r="L43" s="41">
        <f t="shared" si="10"/>
        <v>257056</v>
      </c>
      <c r="M43" s="41">
        <f t="shared" si="10"/>
        <v>36417977</v>
      </c>
      <c r="N43" s="41">
        <f t="shared" si="10"/>
        <v>953145</v>
      </c>
      <c r="O43" s="41">
        <f t="shared" si="10"/>
        <v>5166277</v>
      </c>
      <c r="P43" s="41">
        <f t="shared" si="10"/>
        <v>1643597</v>
      </c>
    </row>
    <row r="44" spans="1:19" ht="21.75" customHeight="1" x14ac:dyDescent="0.25">
      <c r="A44" s="7">
        <v>39</v>
      </c>
      <c r="B44" s="66" t="s">
        <v>57</v>
      </c>
      <c r="C44" s="66"/>
      <c r="D44" s="66"/>
      <c r="E44" s="66"/>
      <c r="F44" s="66"/>
      <c r="G44" s="66"/>
      <c r="H44" s="66"/>
      <c r="I44" s="1"/>
      <c r="J44" s="1"/>
      <c r="K44" s="1"/>
      <c r="L44" s="1"/>
      <c r="M44" s="1"/>
      <c r="N44" s="1"/>
      <c r="O44" s="1"/>
      <c r="P44" s="1"/>
    </row>
    <row r="45" spans="1:19" ht="15.9" customHeight="1" x14ac:dyDescent="0.25">
      <c r="A45" s="7">
        <v>40</v>
      </c>
      <c r="B45" s="42" t="s">
        <v>58</v>
      </c>
      <c r="C45" s="29">
        <f t="shared" ref="C45:C54" si="11">SUM(D45:P45)</f>
        <v>19132506</v>
      </c>
      <c r="D45" s="12">
        <v>441717</v>
      </c>
      <c r="E45" s="12">
        <v>1170828</v>
      </c>
      <c r="F45" s="12">
        <v>0</v>
      </c>
      <c r="G45" s="12">
        <v>297359</v>
      </c>
      <c r="H45" s="12">
        <v>4155033</v>
      </c>
      <c r="I45" s="12"/>
      <c r="J45" s="12">
        <v>574699</v>
      </c>
      <c r="K45" s="12">
        <v>107156</v>
      </c>
      <c r="L45" s="12">
        <v>62350</v>
      </c>
      <c r="M45" s="12">
        <v>11295684</v>
      </c>
      <c r="N45" s="12">
        <v>151659</v>
      </c>
      <c r="O45" s="12">
        <v>518929</v>
      </c>
      <c r="P45" s="12">
        <v>357092</v>
      </c>
      <c r="Q45" s="71"/>
      <c r="R45" s="72"/>
      <c r="S45" s="72"/>
    </row>
    <row r="46" spans="1:19" ht="15.9" customHeight="1" x14ac:dyDescent="0.25">
      <c r="A46" s="7">
        <v>41</v>
      </c>
      <c r="B46" s="42" t="s">
        <v>59</v>
      </c>
      <c r="C46" s="29">
        <f t="shared" si="11"/>
        <v>12610592</v>
      </c>
      <c r="D46" s="12">
        <v>1561858</v>
      </c>
      <c r="E46" s="12">
        <v>550818</v>
      </c>
      <c r="F46" s="12">
        <v>0</v>
      </c>
      <c r="G46" s="12">
        <v>157508</v>
      </c>
      <c r="H46" s="12">
        <v>2810712</v>
      </c>
      <c r="I46" s="12"/>
      <c r="J46" s="12">
        <v>614217</v>
      </c>
      <c r="K46" s="12">
        <v>67877</v>
      </c>
      <c r="L46" s="12">
        <v>42103</v>
      </c>
      <c r="M46" s="12">
        <v>6537841</v>
      </c>
      <c r="N46" s="12">
        <v>267658</v>
      </c>
      <c r="O46" s="12">
        <v>0</v>
      </c>
      <c r="P46" s="12">
        <v>0</v>
      </c>
      <c r="Q46" s="71"/>
      <c r="R46" s="72"/>
      <c r="S46" s="72"/>
    </row>
    <row r="47" spans="1:19" ht="15.9" customHeight="1" x14ac:dyDescent="0.25">
      <c r="A47" s="7">
        <v>42</v>
      </c>
      <c r="B47" s="42" t="s">
        <v>60</v>
      </c>
      <c r="C47" s="29">
        <f t="shared" si="11"/>
        <v>12578708</v>
      </c>
      <c r="D47" s="32">
        <v>2628975</v>
      </c>
      <c r="E47" s="12">
        <v>452761</v>
      </c>
      <c r="F47" s="12">
        <v>0</v>
      </c>
      <c r="G47" s="12">
        <v>74328</v>
      </c>
      <c r="H47" s="12">
        <v>3074089</v>
      </c>
      <c r="I47" s="12"/>
      <c r="J47" s="12">
        <v>523213</v>
      </c>
      <c r="K47" s="12">
        <v>54479</v>
      </c>
      <c r="L47" s="12">
        <v>28922</v>
      </c>
      <c r="M47" s="12">
        <v>4153620</v>
      </c>
      <c r="N47" s="12">
        <v>156181</v>
      </c>
      <c r="O47" s="12">
        <v>1265568</v>
      </c>
      <c r="P47" s="12">
        <v>166572</v>
      </c>
      <c r="Q47" s="71"/>
      <c r="R47" s="72"/>
      <c r="S47" s="72"/>
    </row>
    <row r="48" spans="1:19" ht="15.9" customHeight="1" x14ac:dyDescent="0.25">
      <c r="A48" s="7">
        <v>43</v>
      </c>
      <c r="B48" s="42" t="s">
        <v>61</v>
      </c>
      <c r="C48" s="29">
        <f t="shared" si="11"/>
        <v>13366167</v>
      </c>
      <c r="D48" s="12">
        <v>1452949</v>
      </c>
      <c r="E48" s="12">
        <v>629239</v>
      </c>
      <c r="F48" s="12">
        <v>0</v>
      </c>
      <c r="G48" s="12">
        <v>141264</v>
      </c>
      <c r="H48" s="12">
        <v>2196634</v>
      </c>
      <c r="I48" s="12"/>
      <c r="J48" s="12">
        <v>587535</v>
      </c>
      <c r="K48" s="12">
        <v>106803</v>
      </c>
      <c r="L48" s="12">
        <v>49383</v>
      </c>
      <c r="M48" s="12">
        <v>6584559</v>
      </c>
      <c r="N48" s="12">
        <v>142839</v>
      </c>
      <c r="O48" s="12">
        <v>1075036</v>
      </c>
      <c r="P48" s="12">
        <v>399926</v>
      </c>
      <c r="Q48" s="71"/>
      <c r="R48" s="72"/>
      <c r="S48" s="72"/>
    </row>
    <row r="49" spans="1:19" ht="15.9" customHeight="1" x14ac:dyDescent="0.25">
      <c r="A49" s="7">
        <v>44</v>
      </c>
      <c r="B49" s="42" t="s">
        <v>62</v>
      </c>
      <c r="C49" s="29">
        <f t="shared" si="11"/>
        <v>2367795</v>
      </c>
      <c r="D49" s="12">
        <v>190045</v>
      </c>
      <c r="E49" s="12">
        <v>118748</v>
      </c>
      <c r="F49" s="12">
        <v>0</v>
      </c>
      <c r="G49" s="12">
        <v>19337</v>
      </c>
      <c r="H49" s="12">
        <v>714327</v>
      </c>
      <c r="I49" s="12"/>
      <c r="J49" s="12">
        <v>73615</v>
      </c>
      <c r="K49" s="12">
        <v>13792</v>
      </c>
      <c r="L49" s="12">
        <v>7553</v>
      </c>
      <c r="M49" s="12">
        <v>931796</v>
      </c>
      <c r="N49" s="12">
        <v>32600</v>
      </c>
      <c r="O49" s="12">
        <v>208012</v>
      </c>
      <c r="P49" s="12">
        <v>57970</v>
      </c>
      <c r="Q49" s="71"/>
      <c r="R49" s="72"/>
      <c r="S49" s="72"/>
    </row>
    <row r="50" spans="1:19" ht="15.9" customHeight="1" x14ac:dyDescent="0.25">
      <c r="A50" s="7">
        <v>45</v>
      </c>
      <c r="B50" s="20" t="s">
        <v>63</v>
      </c>
      <c r="C50" s="29">
        <f t="shared" si="11"/>
        <v>529823</v>
      </c>
      <c r="D50" s="12">
        <v>37596</v>
      </c>
      <c r="E50" s="12">
        <v>19866</v>
      </c>
      <c r="F50" s="12">
        <v>0</v>
      </c>
      <c r="G50" s="12">
        <v>3100</v>
      </c>
      <c r="H50" s="12">
        <v>257622</v>
      </c>
      <c r="I50" s="12"/>
      <c r="J50" s="12">
        <v>14650</v>
      </c>
      <c r="K50" s="12">
        <v>5649</v>
      </c>
      <c r="L50" s="12">
        <v>2403</v>
      </c>
      <c r="M50" s="12">
        <v>119362</v>
      </c>
      <c r="N50" s="12">
        <v>5927</v>
      </c>
      <c r="O50" s="12">
        <v>38082</v>
      </c>
      <c r="P50" s="12">
        <v>25566</v>
      </c>
      <c r="Q50" s="71"/>
      <c r="R50" s="72"/>
      <c r="S50" s="72"/>
    </row>
    <row r="51" spans="1:19" ht="16.5" customHeight="1" x14ac:dyDescent="0.25">
      <c r="A51" s="7">
        <v>46</v>
      </c>
      <c r="B51" s="43" t="s">
        <v>64</v>
      </c>
      <c r="C51" s="29">
        <f t="shared" si="11"/>
        <v>17335968</v>
      </c>
      <c r="D51" s="12">
        <v>1698997</v>
      </c>
      <c r="E51" s="12">
        <v>870806</v>
      </c>
      <c r="F51" s="12">
        <v>0</v>
      </c>
      <c r="G51" s="12">
        <v>106189</v>
      </c>
      <c r="H51" s="12">
        <v>4115431</v>
      </c>
      <c r="I51" s="12"/>
      <c r="J51" s="12">
        <v>644880</v>
      </c>
      <c r="K51" s="12">
        <v>146806</v>
      </c>
      <c r="L51" s="12">
        <v>64342</v>
      </c>
      <c r="M51" s="12">
        <v>6795115</v>
      </c>
      <c r="N51" s="12">
        <v>196281</v>
      </c>
      <c r="O51" s="12">
        <v>2060650</v>
      </c>
      <c r="P51" s="12">
        <v>636471</v>
      </c>
      <c r="Q51" s="71"/>
      <c r="R51" s="72"/>
      <c r="S51" s="72"/>
    </row>
    <row r="52" spans="1:19" ht="15.9" customHeight="1" x14ac:dyDescent="0.25">
      <c r="A52" s="7">
        <v>47</v>
      </c>
      <c r="B52" s="44" t="s">
        <v>65</v>
      </c>
      <c r="C52" s="29">
        <f t="shared" si="11"/>
        <v>0</v>
      </c>
      <c r="D52" s="17"/>
      <c r="E52" s="17"/>
      <c r="F52" s="17"/>
      <c r="G52" s="17"/>
      <c r="H52" s="17"/>
      <c r="I52" s="17"/>
      <c r="J52" s="17"/>
      <c r="K52" s="17"/>
      <c r="L52" s="17"/>
      <c r="M52" s="17"/>
      <c r="N52" s="17"/>
      <c r="O52" s="17"/>
      <c r="P52" s="17"/>
    </row>
    <row r="53" spans="1:19" ht="15.9" customHeight="1" x14ac:dyDescent="0.25">
      <c r="A53" s="7">
        <v>48</v>
      </c>
      <c r="B53" s="44" t="s">
        <v>66</v>
      </c>
      <c r="C53" s="29">
        <f t="shared" si="11"/>
        <v>0</v>
      </c>
      <c r="D53" s="17"/>
      <c r="E53" s="17"/>
      <c r="F53" s="17"/>
      <c r="G53" s="17"/>
      <c r="H53" s="17"/>
      <c r="I53" s="17"/>
      <c r="J53" s="17"/>
      <c r="K53" s="17"/>
      <c r="L53" s="17"/>
      <c r="M53" s="17"/>
      <c r="N53" s="17"/>
      <c r="O53" s="17"/>
      <c r="P53" s="17"/>
    </row>
    <row r="54" spans="1:19" ht="15.9" customHeight="1" x14ac:dyDescent="0.25">
      <c r="A54" s="7">
        <v>49</v>
      </c>
      <c r="B54" s="44" t="s">
        <v>67</v>
      </c>
      <c r="C54" s="29">
        <f t="shared" si="11"/>
        <v>0</v>
      </c>
      <c r="D54" s="17"/>
      <c r="E54" s="17"/>
      <c r="F54" s="17"/>
      <c r="G54" s="17"/>
      <c r="H54" s="17"/>
      <c r="I54" s="17"/>
      <c r="J54" s="17"/>
      <c r="K54" s="17"/>
      <c r="L54" s="17"/>
      <c r="M54" s="17"/>
      <c r="N54" s="17"/>
      <c r="O54" s="17"/>
      <c r="P54" s="17"/>
    </row>
    <row r="55" spans="1:19" ht="30.75" customHeight="1" thickBot="1" x14ac:dyDescent="0.3">
      <c r="A55" s="7">
        <v>50</v>
      </c>
      <c r="B55" s="45" t="s">
        <v>68</v>
      </c>
      <c r="C55" s="46">
        <f>SUM(D55:P55)</f>
        <v>77921559</v>
      </c>
      <c r="D55" s="46">
        <f>SUM(D45:D51)</f>
        <v>8012137</v>
      </c>
      <c r="E55" s="46">
        <f>SUM(E45:E51)</f>
        <v>3813066</v>
      </c>
      <c r="F55" s="46">
        <f>SUM(F45:F51)</f>
        <v>0</v>
      </c>
      <c r="G55" s="46">
        <f>SUM(G45:G51)</f>
        <v>799085</v>
      </c>
      <c r="H55" s="46">
        <f>SUM(H45:H51)</f>
        <v>17323848</v>
      </c>
      <c r="I55" s="46">
        <f t="shared" ref="I55:P55" si="12">SUM(I45:I51)</f>
        <v>0</v>
      </c>
      <c r="J55" s="46">
        <f t="shared" si="12"/>
        <v>3032809</v>
      </c>
      <c r="K55" s="46">
        <f t="shared" si="12"/>
        <v>502562</v>
      </c>
      <c r="L55" s="46">
        <f t="shared" si="12"/>
        <v>257056</v>
      </c>
      <c r="M55" s="46">
        <f t="shared" si="12"/>
        <v>36417977</v>
      </c>
      <c r="N55" s="46">
        <f t="shared" si="12"/>
        <v>953145</v>
      </c>
      <c r="O55" s="46">
        <f t="shared" si="12"/>
        <v>5166277</v>
      </c>
      <c r="P55" s="46">
        <f t="shared" si="12"/>
        <v>1643597</v>
      </c>
    </row>
    <row r="56" spans="1:19" ht="15.9" customHeight="1" thickTop="1" x14ac:dyDescent="0.25">
      <c r="A56" s="7">
        <v>51</v>
      </c>
      <c r="B56" s="47" t="s">
        <v>69</v>
      </c>
      <c r="C56" s="48">
        <f>SUM(D56:P56)</f>
        <v>33599753</v>
      </c>
      <c r="D56" s="48">
        <f>SUM(D48:D51)</f>
        <v>3379587</v>
      </c>
      <c r="E56" s="48">
        <f>SUM(E48:E51)</f>
        <v>1638659</v>
      </c>
      <c r="F56" s="48">
        <f>SUM(F48:F51)</f>
        <v>0</v>
      </c>
      <c r="G56" s="48">
        <f>SUM(G48:G51)</f>
        <v>269890</v>
      </c>
      <c r="H56" s="48">
        <f>SUM(H48:H51)</f>
        <v>7284014</v>
      </c>
      <c r="I56" s="48">
        <f t="shared" ref="I56:P56" si="13">SUM(I48:I51)</f>
        <v>0</v>
      </c>
      <c r="J56" s="48">
        <f t="shared" si="13"/>
        <v>1320680</v>
      </c>
      <c r="K56" s="48">
        <f t="shared" si="13"/>
        <v>273050</v>
      </c>
      <c r="L56" s="48">
        <f t="shared" si="13"/>
        <v>123681</v>
      </c>
      <c r="M56" s="48">
        <f t="shared" si="13"/>
        <v>14430832</v>
      </c>
      <c r="N56" s="48">
        <f t="shared" si="13"/>
        <v>377647</v>
      </c>
      <c r="O56" s="48">
        <f t="shared" si="13"/>
        <v>3381780</v>
      </c>
      <c r="P56" s="48">
        <f t="shared" si="13"/>
        <v>1119933</v>
      </c>
    </row>
    <row r="57" spans="1:19" ht="15.9" customHeight="1" x14ac:dyDescent="0.25">
      <c r="A57" s="7">
        <v>52</v>
      </c>
      <c r="B57" s="47" t="s">
        <v>70</v>
      </c>
      <c r="C57" s="49" t="e">
        <f>SUM(D57:P57)</f>
        <v>#DIV/0!</v>
      </c>
      <c r="D57" s="49">
        <f>D56/D55</f>
        <v>0.42180843887217606</v>
      </c>
      <c r="E57" s="49">
        <f>E56/E55</f>
        <v>0.42974839669704118</v>
      </c>
      <c r="F57" s="49" t="e">
        <f>F56/F55</f>
        <v>#DIV/0!</v>
      </c>
      <c r="G57" s="49">
        <f>G56/G55</f>
        <v>0.33774880019021758</v>
      </c>
      <c r="H57" s="49">
        <f>H56/H55</f>
        <v>0.42046166648425914</v>
      </c>
      <c r="I57" s="49" t="e">
        <f t="shared" ref="I57:P57" si="14">I56/I55</f>
        <v>#DIV/0!</v>
      </c>
      <c r="J57" s="49">
        <f t="shared" si="14"/>
        <v>0.43546428410097704</v>
      </c>
      <c r="K57" s="49">
        <f t="shared" si="14"/>
        <v>0.543316048567142</v>
      </c>
      <c r="L57" s="49">
        <f t="shared" si="14"/>
        <v>0.48114418648076684</v>
      </c>
      <c r="M57" s="49">
        <f t="shared" si="14"/>
        <v>0.39625572831791289</v>
      </c>
      <c r="N57" s="49">
        <f t="shared" si="14"/>
        <v>0.39621148933268285</v>
      </c>
      <c r="O57" s="49">
        <f t="shared" si="14"/>
        <v>0.65458743307801726</v>
      </c>
      <c r="P57" s="49">
        <f t="shared" si="14"/>
        <v>0.68139148465225963</v>
      </c>
    </row>
    <row r="58" spans="1:19" ht="132" x14ac:dyDescent="0.25">
      <c r="A58" s="50">
        <v>53</v>
      </c>
      <c r="B58" s="51" t="s">
        <v>71</v>
      </c>
      <c r="C58" s="9"/>
      <c r="D58" s="52"/>
      <c r="E58" s="53" t="s">
        <v>79</v>
      </c>
      <c r="F58" s="54" t="s">
        <v>72</v>
      </c>
      <c r="G58" s="54" t="s">
        <v>73</v>
      </c>
      <c r="H58" s="54" t="s">
        <v>80</v>
      </c>
      <c r="I58" s="54" t="s">
        <v>74</v>
      </c>
      <c r="J58" s="54" t="s">
        <v>81</v>
      </c>
      <c r="K58" s="55"/>
      <c r="L58" s="54" t="s">
        <v>75</v>
      </c>
      <c r="M58" s="54" t="s">
        <v>76</v>
      </c>
      <c r="N58" s="55"/>
      <c r="O58" s="54" t="s">
        <v>77</v>
      </c>
      <c r="P58" s="54" t="s">
        <v>78</v>
      </c>
    </row>
    <row r="59" spans="1:19" x14ac:dyDescent="0.25">
      <c r="B59" s="56"/>
      <c r="C59" s="57"/>
      <c r="D59" s="17"/>
      <c r="E59" s="17"/>
      <c r="F59" s="17"/>
      <c r="G59" s="17"/>
      <c r="H59" s="17"/>
      <c r="I59" s="17"/>
      <c r="J59" s="17"/>
      <c r="K59" s="17"/>
      <c r="L59" s="17"/>
      <c r="M59" s="17"/>
      <c r="N59" s="17"/>
      <c r="O59" s="17"/>
      <c r="P59" s="17"/>
    </row>
    <row r="60" spans="1:19" x14ac:dyDescent="0.25">
      <c r="A60" s="1"/>
      <c r="B60" s="58"/>
      <c r="C60" s="57"/>
      <c r="D60" s="9"/>
      <c r="E60" s="59"/>
      <c r="F60" s="9"/>
      <c r="G60" s="9"/>
      <c r="H60" s="9"/>
      <c r="I60" s="9"/>
      <c r="J60" s="9"/>
      <c r="K60" s="9"/>
      <c r="L60" s="9"/>
      <c r="M60" s="9"/>
      <c r="N60" s="9"/>
      <c r="O60" s="9"/>
      <c r="P60" s="9"/>
    </row>
    <row r="61" spans="1:19" ht="32.25" customHeight="1" x14ac:dyDescent="0.25">
      <c r="A61" s="1"/>
      <c r="B61" s="56"/>
      <c r="C61" s="57"/>
      <c r="D61" s="9"/>
      <c r="E61" s="9"/>
      <c r="F61" s="9"/>
      <c r="G61" s="9"/>
      <c r="H61" s="9"/>
      <c r="I61" s="9"/>
      <c r="J61" s="9"/>
      <c r="K61" s="9"/>
      <c r="L61" s="9"/>
      <c r="M61" s="9"/>
      <c r="N61" s="9"/>
      <c r="O61" s="9"/>
      <c r="P61" s="9"/>
    </row>
    <row r="62" spans="1:19" x14ac:dyDescent="0.25">
      <c r="A62" s="1"/>
      <c r="B62" s="58"/>
      <c r="C62" s="57"/>
      <c r="D62" s="9"/>
      <c r="E62" s="9"/>
      <c r="F62" s="9"/>
      <c r="G62" s="9"/>
      <c r="H62" s="9"/>
      <c r="I62" s="9"/>
      <c r="J62" s="9"/>
      <c r="K62" s="9"/>
      <c r="L62" s="9"/>
      <c r="M62" s="9"/>
      <c r="N62" s="9"/>
      <c r="O62" s="9"/>
      <c r="P62" s="9"/>
    </row>
    <row r="63" spans="1:19" ht="48" customHeight="1" x14ac:dyDescent="0.25">
      <c r="A63" s="1"/>
      <c r="B63" s="56"/>
      <c r="C63" s="57"/>
      <c r="D63" s="9"/>
      <c r="E63" s="9"/>
      <c r="F63" s="9"/>
      <c r="G63" s="9"/>
      <c r="H63" s="9"/>
      <c r="I63" s="9"/>
      <c r="J63" s="9"/>
      <c r="K63" s="9"/>
      <c r="L63" s="9"/>
      <c r="M63" s="9"/>
      <c r="N63" s="9"/>
      <c r="O63" s="9"/>
      <c r="P63" s="9"/>
    </row>
    <row r="64" spans="1:19" x14ac:dyDescent="0.25">
      <c r="A64" s="1"/>
      <c r="B64" s="56"/>
      <c r="C64" s="57"/>
      <c r="D64" s="9"/>
      <c r="E64" s="9"/>
      <c r="F64" s="9"/>
      <c r="G64" s="9"/>
      <c r="H64" s="9"/>
      <c r="I64" s="9"/>
      <c r="J64" s="9"/>
      <c r="K64" s="9"/>
      <c r="L64" s="9"/>
      <c r="M64" s="9"/>
      <c r="N64" s="9"/>
      <c r="O64" s="9"/>
      <c r="P64" s="9"/>
    </row>
    <row r="65" spans="1:16" x14ac:dyDescent="0.25">
      <c r="A65" s="1"/>
      <c r="B65" s="58"/>
      <c r="C65" s="57"/>
      <c r="D65" s="9"/>
      <c r="E65" s="9"/>
      <c r="F65" s="9"/>
      <c r="G65" s="9"/>
      <c r="H65" s="9"/>
      <c r="I65" s="9"/>
      <c r="J65" s="9"/>
      <c r="K65" s="9"/>
      <c r="L65" s="9"/>
      <c r="M65" s="9"/>
      <c r="N65" s="9"/>
      <c r="O65" s="9"/>
      <c r="P65" s="9"/>
    </row>
    <row r="66" spans="1:16" x14ac:dyDescent="0.25">
      <c r="A66" s="1"/>
      <c r="B66" s="58"/>
      <c r="C66" s="57"/>
      <c r="D66" s="9"/>
      <c r="E66" s="9"/>
      <c r="F66" s="9"/>
      <c r="G66" s="9"/>
      <c r="H66" s="9"/>
      <c r="I66" s="9"/>
      <c r="J66" s="9"/>
      <c r="K66" s="9"/>
      <c r="L66" s="9"/>
      <c r="M66" s="9"/>
      <c r="N66" s="9"/>
      <c r="O66" s="9"/>
      <c r="P66" s="9"/>
    </row>
    <row r="67" spans="1:16" x14ac:dyDescent="0.25">
      <c r="A67" s="1"/>
      <c r="B67" s="58"/>
      <c r="C67" s="57"/>
      <c r="D67" s="9"/>
      <c r="E67" s="9"/>
      <c r="F67" s="9"/>
      <c r="G67" s="9"/>
      <c r="H67" s="9"/>
      <c r="I67" s="9"/>
      <c r="J67" s="9"/>
      <c r="K67" s="9"/>
      <c r="L67" s="9"/>
      <c r="M67" s="9"/>
      <c r="N67" s="9"/>
      <c r="O67" s="9"/>
      <c r="P67" s="9"/>
    </row>
    <row r="68" spans="1:16" ht="18" customHeight="1" x14ac:dyDescent="0.25">
      <c r="A68" s="1"/>
      <c r="B68" s="58"/>
      <c r="C68" s="57"/>
      <c r="D68" s="9"/>
      <c r="E68" s="9"/>
      <c r="F68" s="9"/>
      <c r="G68" s="9"/>
      <c r="H68" s="9"/>
      <c r="I68" s="9"/>
      <c r="J68" s="9"/>
      <c r="K68" s="9"/>
      <c r="L68" s="9"/>
      <c r="M68" s="9"/>
      <c r="N68" s="9"/>
      <c r="O68" s="9"/>
      <c r="P68" s="9"/>
    </row>
    <row r="69" spans="1:16" x14ac:dyDescent="0.25">
      <c r="A69" s="1"/>
      <c r="B69" s="58"/>
      <c r="C69" s="57"/>
      <c r="D69" s="9"/>
      <c r="E69" s="9"/>
      <c r="F69" s="9"/>
      <c r="G69" s="9"/>
      <c r="H69" s="9"/>
      <c r="I69" s="9"/>
      <c r="J69" s="9"/>
      <c r="K69" s="9"/>
      <c r="L69" s="9"/>
      <c r="M69" s="9"/>
      <c r="N69" s="9"/>
      <c r="O69" s="9"/>
      <c r="P69" s="9"/>
    </row>
    <row r="70" spans="1:16" x14ac:dyDescent="0.25">
      <c r="A70" s="1"/>
      <c r="B70" s="58"/>
      <c r="C70" s="57"/>
      <c r="D70" s="9"/>
      <c r="E70" s="9"/>
      <c r="F70" s="9"/>
      <c r="G70" s="9"/>
      <c r="H70" s="9"/>
      <c r="I70" s="9"/>
      <c r="J70" s="9"/>
      <c r="K70" s="9"/>
      <c r="L70" s="9"/>
      <c r="M70" s="9"/>
      <c r="N70" s="9"/>
      <c r="O70" s="9"/>
      <c r="P70" s="9"/>
    </row>
    <row r="71" spans="1:16" x14ac:dyDescent="0.25">
      <c r="A71" s="1"/>
      <c r="B71" s="58"/>
      <c r="C71" s="57"/>
      <c r="D71" s="9"/>
      <c r="E71" s="9"/>
      <c r="F71" s="9"/>
      <c r="G71" s="9"/>
      <c r="H71" s="9"/>
      <c r="I71" s="9"/>
      <c r="J71" s="9"/>
      <c r="K71" s="9"/>
      <c r="L71" s="9"/>
      <c r="M71" s="9"/>
      <c r="N71" s="9"/>
      <c r="O71" s="9"/>
      <c r="P71" s="9"/>
    </row>
    <row r="72" spans="1:16" x14ac:dyDescent="0.25">
      <c r="A72" s="1"/>
      <c r="B72" s="58"/>
      <c r="C72" s="57"/>
      <c r="D72" s="9"/>
      <c r="E72" s="9"/>
      <c r="F72" s="9"/>
      <c r="G72" s="9"/>
      <c r="H72" s="9"/>
      <c r="I72" s="9"/>
      <c r="J72" s="9"/>
      <c r="K72" s="9"/>
      <c r="L72" s="9"/>
      <c r="M72" s="9"/>
      <c r="N72" s="9"/>
      <c r="O72" s="9"/>
      <c r="P72" s="9"/>
    </row>
    <row r="73" spans="1:16" x14ac:dyDescent="0.25">
      <c r="A73" s="1"/>
      <c r="B73" s="58"/>
      <c r="C73" s="57"/>
      <c r="D73" s="9"/>
      <c r="E73" s="9"/>
      <c r="F73" s="9"/>
      <c r="G73" s="9"/>
      <c r="H73" s="9"/>
      <c r="I73" s="9"/>
      <c r="J73" s="9"/>
      <c r="K73" s="9"/>
      <c r="L73" s="9"/>
      <c r="M73" s="9"/>
      <c r="N73" s="9"/>
      <c r="O73" s="9"/>
      <c r="P73" s="9"/>
    </row>
    <row r="74" spans="1:16" x14ac:dyDescent="0.25">
      <c r="A74" s="1"/>
      <c r="B74" s="58"/>
      <c r="C74" s="57"/>
      <c r="D74" s="9"/>
      <c r="E74" s="9"/>
      <c r="F74" s="9"/>
      <c r="G74" s="9"/>
      <c r="H74" s="9"/>
      <c r="I74" s="9"/>
      <c r="J74" s="9"/>
      <c r="K74" s="9"/>
      <c r="L74" s="9"/>
      <c r="M74" s="9"/>
      <c r="N74" s="9"/>
      <c r="O74" s="9"/>
      <c r="P74" s="9"/>
    </row>
    <row r="75" spans="1:16" x14ac:dyDescent="0.25">
      <c r="A75" s="1"/>
      <c r="B75" s="58"/>
      <c r="C75" s="57"/>
      <c r="D75" s="9"/>
      <c r="E75" s="9"/>
      <c r="F75" s="9"/>
      <c r="G75" s="9"/>
      <c r="H75" s="9"/>
      <c r="I75" s="9"/>
      <c r="J75" s="9"/>
      <c r="K75" s="9"/>
      <c r="L75" s="9"/>
      <c r="M75" s="9"/>
      <c r="N75" s="9"/>
      <c r="O75" s="9"/>
      <c r="P75" s="9"/>
    </row>
    <row r="76" spans="1:16" x14ac:dyDescent="0.25">
      <c r="A76" s="1"/>
      <c r="B76" s="58"/>
      <c r="C76" s="57"/>
      <c r="D76" s="9"/>
      <c r="E76" s="9"/>
      <c r="F76" s="9"/>
      <c r="G76" s="9"/>
      <c r="H76" s="9"/>
      <c r="I76" s="9"/>
      <c r="J76" s="9"/>
      <c r="K76" s="9"/>
      <c r="L76" s="9"/>
      <c r="M76" s="9"/>
      <c r="N76" s="9"/>
      <c r="O76" s="9"/>
      <c r="P76" s="9"/>
    </row>
    <row r="77" spans="1:16" x14ac:dyDescent="0.25">
      <c r="A77" s="1"/>
      <c r="B77" s="58"/>
      <c r="C77" s="57"/>
      <c r="D77" s="9"/>
      <c r="E77" s="9"/>
      <c r="F77" s="9"/>
      <c r="G77" s="9"/>
      <c r="H77" s="9"/>
      <c r="I77" s="9"/>
      <c r="J77" s="9"/>
      <c r="K77" s="9"/>
      <c r="L77" s="9"/>
      <c r="M77" s="9"/>
      <c r="N77" s="9"/>
      <c r="O77" s="9"/>
      <c r="P77" s="9"/>
    </row>
    <row r="78" spans="1:16" x14ac:dyDescent="0.25">
      <c r="A78" s="1"/>
      <c r="B78" s="58"/>
      <c r="C78" s="57"/>
      <c r="D78" s="9"/>
      <c r="E78" s="9"/>
      <c r="F78" s="9"/>
      <c r="G78" s="9"/>
      <c r="H78" s="9"/>
      <c r="I78" s="9"/>
      <c r="J78" s="9"/>
      <c r="K78" s="9"/>
      <c r="L78" s="9"/>
      <c r="M78" s="9"/>
      <c r="N78" s="9"/>
      <c r="O78" s="9"/>
      <c r="P78" s="9"/>
    </row>
    <row r="79" spans="1:16" x14ac:dyDescent="0.25">
      <c r="A79" s="1"/>
      <c r="B79" s="58"/>
      <c r="C79" s="57"/>
      <c r="D79" s="9"/>
      <c r="E79" s="9"/>
      <c r="F79" s="9"/>
      <c r="G79" s="9"/>
      <c r="H79" s="9"/>
      <c r="I79" s="9"/>
      <c r="J79" s="9"/>
      <c r="K79" s="9"/>
      <c r="L79" s="9"/>
      <c r="M79" s="9"/>
      <c r="N79" s="9"/>
      <c r="O79" s="9"/>
      <c r="P79" s="9"/>
    </row>
    <row r="80" spans="1:16" x14ac:dyDescent="0.25">
      <c r="A80" s="1"/>
      <c r="B80" s="58"/>
      <c r="C80" s="57"/>
      <c r="D80" s="9"/>
      <c r="E80" s="9"/>
      <c r="F80" s="9"/>
      <c r="G80" s="9"/>
      <c r="H80" s="9"/>
      <c r="I80" s="9"/>
      <c r="J80" s="9"/>
      <c r="K80" s="9"/>
      <c r="L80" s="9"/>
      <c r="M80" s="9"/>
      <c r="N80" s="9"/>
      <c r="O80" s="9"/>
      <c r="P80" s="9"/>
    </row>
    <row r="81" spans="1:16" x14ac:dyDescent="0.25">
      <c r="A81" s="1"/>
      <c r="B81" s="58"/>
      <c r="C81" s="57"/>
      <c r="D81" s="9"/>
      <c r="E81" s="9"/>
      <c r="F81" s="9"/>
      <c r="G81" s="9"/>
      <c r="H81" s="9"/>
      <c r="I81" s="9"/>
      <c r="J81" s="9"/>
      <c r="K81" s="9"/>
      <c r="L81" s="9"/>
      <c r="M81" s="9"/>
      <c r="N81" s="9"/>
      <c r="O81" s="9"/>
      <c r="P81" s="9"/>
    </row>
    <row r="82" spans="1:16" x14ac:dyDescent="0.25">
      <c r="A82" s="1"/>
      <c r="B82" s="58"/>
      <c r="C82" s="57"/>
      <c r="D82" s="9"/>
      <c r="E82" s="9"/>
      <c r="F82" s="9"/>
      <c r="G82" s="9"/>
      <c r="H82" s="9"/>
      <c r="I82" s="9"/>
      <c r="J82" s="9"/>
      <c r="K82" s="9"/>
      <c r="L82" s="9"/>
      <c r="M82" s="9"/>
      <c r="N82" s="9"/>
      <c r="O82" s="9"/>
      <c r="P82" s="9"/>
    </row>
    <row r="83" spans="1:16" x14ac:dyDescent="0.25">
      <c r="A83" s="1"/>
      <c r="B83" s="58"/>
      <c r="C83" s="57"/>
      <c r="D83" s="9"/>
      <c r="E83" s="9"/>
      <c r="F83" s="9"/>
      <c r="G83" s="9"/>
      <c r="H83" s="9"/>
      <c r="I83" s="9"/>
      <c r="J83" s="9"/>
      <c r="K83" s="9"/>
      <c r="L83" s="9"/>
      <c r="M83" s="9"/>
      <c r="N83" s="9"/>
      <c r="O83" s="9"/>
      <c r="P83" s="9"/>
    </row>
    <row r="84" spans="1:16" x14ac:dyDescent="0.25">
      <c r="A84" s="1"/>
      <c r="B84" s="58"/>
      <c r="C84" s="57"/>
      <c r="D84" s="9"/>
      <c r="E84" s="9"/>
      <c r="F84" s="9"/>
      <c r="G84" s="9"/>
      <c r="H84" s="9"/>
      <c r="I84" s="9"/>
      <c r="J84" s="9"/>
      <c r="K84" s="9"/>
      <c r="L84" s="9"/>
      <c r="M84" s="9"/>
      <c r="N84" s="9"/>
      <c r="O84" s="9"/>
      <c r="P84" s="9"/>
    </row>
    <row r="85" spans="1:16" x14ac:dyDescent="0.25">
      <c r="A85" s="1"/>
      <c r="B85" s="58"/>
      <c r="D85" s="9"/>
      <c r="E85" s="9"/>
      <c r="F85" s="9"/>
      <c r="G85" s="9"/>
      <c r="H85" s="9"/>
      <c r="I85" s="9"/>
      <c r="J85" s="9"/>
      <c r="K85" s="9"/>
      <c r="L85" s="9"/>
      <c r="M85" s="9"/>
      <c r="N85" s="9"/>
      <c r="O85" s="9"/>
      <c r="P85" s="9"/>
    </row>
    <row r="86" spans="1:16" x14ac:dyDescent="0.25">
      <c r="A86" s="1"/>
      <c r="B86" s="58"/>
      <c r="D86" s="9"/>
      <c r="E86" s="9"/>
      <c r="F86" s="9"/>
      <c r="G86" s="9"/>
      <c r="H86" s="9"/>
      <c r="I86" s="9"/>
      <c r="J86" s="9"/>
      <c r="K86" s="9"/>
      <c r="L86" s="9"/>
      <c r="M86" s="9"/>
      <c r="N86" s="9"/>
      <c r="O86" s="9"/>
      <c r="P86" s="9"/>
    </row>
    <row r="87" spans="1:16" x14ac:dyDescent="0.25">
      <c r="A87" s="1"/>
      <c r="B87" s="58"/>
      <c r="D87" s="9"/>
      <c r="E87" s="9"/>
      <c r="F87" s="9"/>
      <c r="G87" s="9"/>
      <c r="H87" s="9"/>
      <c r="I87" s="9"/>
      <c r="J87" s="9"/>
      <c r="K87" s="9"/>
      <c r="L87" s="9"/>
      <c r="M87" s="9"/>
      <c r="N87" s="9"/>
      <c r="O87" s="9"/>
      <c r="P87" s="9"/>
    </row>
    <row r="88" spans="1:16" x14ac:dyDescent="0.25">
      <c r="A88" s="1"/>
      <c r="B88" s="58"/>
      <c r="D88" s="9"/>
      <c r="E88" s="9"/>
      <c r="F88" s="9"/>
      <c r="G88" s="9"/>
      <c r="H88" s="9"/>
      <c r="I88" s="9"/>
      <c r="J88" s="9"/>
      <c r="K88" s="9"/>
      <c r="L88" s="9"/>
      <c r="M88" s="9"/>
      <c r="N88" s="9"/>
      <c r="O88" s="9"/>
      <c r="P88" s="9"/>
    </row>
  </sheetData>
  <mergeCells count="11">
    <mergeCell ref="B14:H14"/>
    <mergeCell ref="B19:H19"/>
    <mergeCell ref="B33:H33"/>
    <mergeCell ref="B37:H37"/>
    <mergeCell ref="B44:H44"/>
    <mergeCell ref="A1:H1"/>
    <mergeCell ref="A2:H2"/>
    <mergeCell ref="A3:H3"/>
    <mergeCell ref="A4:H4"/>
    <mergeCell ref="B6:P6"/>
    <mergeCell ref="B13:H13"/>
  </mergeCells>
  <printOptions horizontalCentered="1"/>
  <pageMargins left="0" right="0" top="0.5" bottom="0" header="0.3" footer="0.3"/>
  <pageSetup paperSize="5"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17-18A - hardcopy</vt:lpstr>
      <vt:lpstr>'ROPS 17-18A - hardcopy'!Print_Area</vt:lpstr>
      <vt:lpstr>'ROPS 17-18A - hardcopy'!Print_Titles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Christina, Auditor Agency</dc:creator>
  <cp:lastModifiedBy>Wong, Christina, Auditor Agency</cp:lastModifiedBy>
  <dcterms:created xsi:type="dcterms:W3CDTF">2017-06-06T16:59:25Z</dcterms:created>
  <dcterms:modified xsi:type="dcterms:W3CDTF">2017-06-06T17:05:24Z</dcterms:modified>
</cp:coreProperties>
</file>