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570" windowHeight="10380" tabRatio="707" firstSheet="2" activeTab="6"/>
  </bookViews>
  <sheets>
    <sheet name="1. Checklist, Certif &amp; Instr" sheetId="1" r:id="rId1"/>
    <sheet name="2. Operating Costs" sheetId="2" r:id="rId2"/>
    <sheet name="3.Explanation of Budgeted Costs" sheetId="3" r:id="rId3"/>
    <sheet name="4. Cash Flow Analysis" sheetId="4" r:id="rId4"/>
    <sheet name="5. Reserve Balances" sheetId="5" r:id="rId5"/>
    <sheet name="6. Audit" sheetId="6" r:id="rId6"/>
    <sheet name="Indicator Sheet" sheetId="7" r:id="rId7"/>
  </sheets>
  <definedNames>
    <definedName name="_xlnm.Print_Area" localSheetId="1">'2. Operating Costs'!$A$7:$K$85</definedName>
    <definedName name="_xlnm.Print_Titles" localSheetId="1">'2. Operating Costs'!$12:$18</definedName>
    <definedName name="_xlnm.Print_Titles" localSheetId="3">'4. Cash Flow Analysis'!$12:$17</definedName>
  </definedNames>
  <calcPr fullCalcOnLoad="1"/>
</workbook>
</file>

<file path=xl/comments2.xml><?xml version="1.0" encoding="utf-8"?>
<comments xmlns="http://schemas.openxmlformats.org/spreadsheetml/2006/main">
  <authors>
    <author>A satisfied Microsoft Office user</author>
    <author>Diane Moroni</author>
    <author>argocd</author>
  </authors>
  <commentList>
    <comment ref="C20" authorId="0">
      <text>
        <r>
          <rPr>
            <sz val="10"/>
            <rFont val="Tahoma"/>
            <family val="2"/>
          </rPr>
          <t xml:space="preserve">This account records the cost of management agent service contracted for by the project. This account doe s not include charges for bookkeeping or accounting services paid directly by the project to either the management agent or another third party (see Account 6351). </t>
        </r>
      </text>
    </comment>
    <comment ref="C22" authorId="0">
      <text>
        <r>
          <rPr>
            <sz val="10"/>
            <rFont val="Tahoma"/>
            <family val="2"/>
          </rPr>
          <t xml:space="preserve">This account records the cost of advertising the rental property. </t>
        </r>
      </text>
    </comment>
    <comment ref="C23" authorId="0">
      <text>
        <r>
          <rPr>
            <sz val="10"/>
            <rFont val="Tahoma"/>
            <family val="2"/>
          </rPr>
          <t>This account records repair costs required following the sale of a cooperative unit less any portion of the seller's equity that was applied against repair costs.</t>
        </r>
      </text>
    </comment>
    <comment ref="C24" authorId="0">
      <text>
        <r>
          <rPr>
            <sz val="10"/>
            <rFont val="Tahoma"/>
            <family val="2"/>
          </rPr>
          <t xml:space="preserve">This account records miscellaneous expenses related to the rent- up of vacant units. For example, charges to this account may include reasonable payments to third parties for referring new tenants to the project or the cost of new locks after a tenant moves out.  Agents may also charge this account for any allowance given tenants in lieu of rent (e.g., providing a new tenant a week's free rent in exchange for cleaning and painting the unit). </t>
        </r>
        <r>
          <rPr>
            <sz val="8"/>
            <rFont val="Tahoma"/>
            <family val="2"/>
          </rPr>
          <t xml:space="preserve">
</t>
        </r>
      </text>
    </comment>
    <comment ref="C25" authorId="0">
      <text>
        <r>
          <rPr>
            <sz val="10"/>
            <rFont val="Tahoma"/>
            <family val="2"/>
          </rPr>
          <t xml:space="preserve">This account records salaries paid to office employees (other than the resident manager) responsible for the front-line operation of the project regardless of whether the employee works on site or in the agent's office.  Front-line responsibilities include for example, taking applications, verifying income and processing maintenance requests.  The account does nto include salaries paid to occupancy, maintenance and regional supervisors who carry out the agent's responsibility for overseeing and supervising project operations and personnel.  These salaries are paid from the management fee.  This account also does not include the project's share of payroll taxes (Account 6711) or other employee benefits (Account 6723) paid by the project.  </t>
        </r>
      </text>
    </comment>
    <comment ref="C26" authorId="0">
      <text>
        <r>
          <rPr>
            <sz val="10"/>
            <rFont val="Tahoma"/>
            <family val="2"/>
          </rPr>
          <t xml:space="preserve">This account records office expense items such as supplies, postage, stationery and copying.  </t>
        </r>
      </text>
    </comment>
    <comment ref="C27" authorId="0">
      <text>
        <r>
          <rPr>
            <sz val="10"/>
            <rFont val="Tahoma"/>
            <family val="2"/>
          </rPr>
          <t>This account records the rental value of an apartment, otherwise considered potentially rent- producing, but used as the project office or as a model apartment.  The account is normally debited by journal entry.</t>
        </r>
      </text>
    </comment>
    <comment ref="C28" authorId="0">
      <text>
        <r>
          <rPr>
            <sz val="10"/>
            <rFont val="Tahoma"/>
            <family val="2"/>
          </rPr>
          <t>This account records salaries paid to a resident manager or superintendent. It does not include the project's share of payroll taxes or other employee benefits or compensation given a resident manager or superintendent in lieu of salary payments.</t>
        </r>
      </text>
    </comment>
    <comment ref="C29" authorId="0">
      <text>
        <r>
          <rPr>
            <sz val="10"/>
            <rFont val="Tahoma"/>
            <family val="2"/>
          </rPr>
          <t xml:space="preserve">This account records the contract rent of any rent free unit provided a resident manager or superintendent which would otherwise be considered revenue producing. </t>
        </r>
      </text>
    </comment>
    <comment ref="C30" authorId="0">
      <text>
        <r>
          <rPr>
            <sz val="10"/>
            <rFont val="Tahoma"/>
            <family val="2"/>
          </rPr>
          <t xml:space="preserve">This account records legal fees or services incurred on behalf of the project (as distinguished from the mortgagor entity).  For example, agents charge legal fees for eviction procedures to this account.   </t>
        </r>
      </text>
    </comment>
    <comment ref="C31" authorId="0">
      <text>
        <r>
          <rPr>
            <sz val="10"/>
            <rFont val="Tahoma"/>
            <family val="2"/>
          </rPr>
          <t xml:space="preserve">This account records the auditing expense incurred by the project that is directly related to HCD’s requirements for audited financial statements and reports. </t>
        </r>
      </text>
    </comment>
    <comment ref="C32" authorId="0">
      <text>
        <r>
          <rPr>
            <sz val="10"/>
            <rFont val="Tahoma"/>
            <family val="2"/>
          </rPr>
          <t>This account records the cost of bookkeeping fees or accounting or computing services not included in the management fee but paid to either the management agent or a third party.</t>
        </r>
      </text>
    </comment>
    <comment ref="C33" authorId="1">
      <text>
        <r>
          <rPr>
            <sz val="10"/>
            <rFont val="Tahoma"/>
            <family val="2"/>
          </rPr>
          <t>This account records the cost of telephone or answering services provided on behalf of the project.</t>
        </r>
      </text>
    </comment>
    <comment ref="C34" authorId="0">
      <text>
        <r>
          <rPr>
            <sz val="10"/>
            <rFont val="Tahoma"/>
            <family val="2"/>
          </rPr>
          <t xml:space="preserve">This account records  the amount of tenant accounts receivable estimated to be uncollected at the end of the accounting period. </t>
        </r>
      </text>
    </comment>
    <comment ref="C35" authorId="0">
      <text>
        <r>
          <rPr>
            <sz val="10"/>
            <rFont val="Tahoma"/>
            <family val="2"/>
          </rPr>
          <t>This account records administrative expenses not otherwise classified in the 6300 series. If necessary, agents should subdivide the account into specific accounts numbered 6391 through 6399..   Include Residential Services Coordinator salary here.</t>
        </r>
      </text>
    </comment>
    <comment ref="C38" authorId="0">
      <text>
        <r>
          <rPr>
            <sz val="10"/>
            <rFont val="Tahoma"/>
            <family val="2"/>
          </rPr>
          <t>This account records the cost of fuel oil/ coal charges billed to the project.</t>
        </r>
      </text>
    </comment>
    <comment ref="C40" authorId="0">
      <text>
        <r>
          <rPr>
            <sz val="10"/>
            <rFont val="Tahoma"/>
            <family val="2"/>
          </rPr>
          <t>This account records the cost of electricity charges billed to the project.</t>
        </r>
      </text>
    </comment>
    <comment ref="C41" authorId="0">
      <text>
        <r>
          <rPr>
            <sz val="10"/>
            <rFont val="Tahoma"/>
            <family val="2"/>
          </rPr>
          <t>This account records the cost of water charges billed to the project.</t>
        </r>
      </text>
    </comment>
    <comment ref="A1" authorId="2">
      <text>
        <r>
          <rPr>
            <sz val="10"/>
            <rFont val="Tahoma"/>
            <family val="2"/>
          </rPr>
          <t>This account records the cost of gas charges billed to the project.</t>
        </r>
      </text>
    </comment>
    <comment ref="C42" authorId="0">
      <text>
        <r>
          <rPr>
            <sz val="10"/>
            <rFont val="Tahoma"/>
            <family val="2"/>
          </rPr>
          <t>This account records the cost of sewer charges billed to the project.</t>
        </r>
      </text>
    </comment>
    <comment ref="C45" authorId="0">
      <text>
        <r>
          <rPr>
            <sz val="10"/>
            <rFont val="Tahoma"/>
            <family val="2"/>
          </rPr>
          <t xml:space="preserve">This account records the salaries of janitors employed by the project.  Agents should also include any compensation given in lieu of salary (such as a rent-free or reduced-rate rental unit) in Account 6510.  This account should not include the project’s share of payroll taxes (FICA and Unemployment) or other employee benefits paid by the project. </t>
        </r>
      </text>
    </comment>
    <comment ref="C46" authorId="0">
      <text>
        <r>
          <rPr>
            <sz val="10"/>
            <rFont val="Tahoma"/>
            <family val="2"/>
          </rPr>
          <t>This account records all costs of janitor supplies charged to the project.</t>
        </r>
      </text>
    </comment>
    <comment ref="C47" authorId="0">
      <text>
        <r>
          <rPr>
            <sz val="10"/>
            <rFont val="Tahoma"/>
            <family val="2"/>
          </rPr>
          <t xml:space="preserve">This account records the cost of janitor or cleaning contracts the owner or agent executes with third parties on behalf of the project.  </t>
        </r>
        <r>
          <rPr>
            <sz val="8"/>
            <rFont val="Tahoma"/>
            <family val="2"/>
          </rPr>
          <t xml:space="preserve">
</t>
        </r>
      </text>
    </comment>
    <comment ref="C48" authorId="0">
      <text>
        <r>
          <rPr>
            <sz val="10"/>
            <rFont val="Tahoma"/>
            <family val="2"/>
          </rPr>
          <t xml:space="preserve">This account records the charges to a project for labor or costs associated with an exterminating contract executed with a third party by the owner or agent.  </t>
        </r>
        <r>
          <rPr>
            <sz val="8"/>
            <rFont val="Tahoma"/>
            <family val="2"/>
          </rPr>
          <t xml:space="preserve">
</t>
        </r>
      </text>
    </comment>
    <comment ref="C49" authorId="0">
      <text>
        <r>
          <rPr>
            <sz val="10"/>
            <rFont val="Tahoma"/>
            <family val="2"/>
          </rPr>
          <t xml:space="preserve">This account records the costs charges to the project for materials used in exterminating.  </t>
        </r>
      </text>
    </comment>
    <comment ref="C50" authorId="0">
      <text>
        <r>
          <rPr>
            <sz val="10"/>
            <rFont val="Tahoma"/>
            <family val="2"/>
          </rPr>
          <t>This account records the cost of removing garbage and rubbish from the project. The account does not include salaries paid to janitors who collect the trash.</t>
        </r>
      </text>
    </comment>
    <comment ref="C51" authorId="0">
      <text>
        <r>
          <rPr>
            <sz val="10"/>
            <rFont val="Tahoma"/>
            <family val="2"/>
          </rPr>
          <t>This account records the project's payroll cost attributable to the protection of the project or the costs of a protection contract that the owner or agent executes on behalf of the project.</t>
        </r>
      </text>
    </comment>
    <comment ref="C52" authorId="0">
      <text>
        <r>
          <rPr>
            <sz val="10"/>
            <rFont val="Tahoma"/>
            <family val="2"/>
          </rPr>
          <t xml:space="preserve">This account records the salaries of project employees whose primary responsibility is caring for project grounds.  Project payroll costs related to permanent improvement to project grounds is capitalized and not charged to this account.  This account does not include the project's share of payroll taxes or other employee benefits paid by the project.  </t>
        </r>
      </text>
    </comment>
    <comment ref="C53" authorId="0">
      <text>
        <r>
          <rPr>
            <sz val="10"/>
            <rFont val="Tahoma"/>
            <family val="2"/>
          </rPr>
          <t>This account records the cost of equipment and supplies used in maintaining project grounds.  Charges to this account include the costs of shovels, rakes, seed, sod and shrubbery.</t>
        </r>
      </text>
    </comment>
    <comment ref="C54" authorId="0">
      <text>
        <r>
          <rPr>
            <sz val="10"/>
            <rFont val="Tahoma"/>
            <family val="2"/>
          </rPr>
          <t xml:space="preserve">This account records charges to the projecty for grounds service contracts executed by the owner or agent.  </t>
        </r>
      </text>
    </comment>
    <comment ref="C55" authorId="0">
      <text>
        <r>
          <rPr>
            <sz val="10"/>
            <rFont val="Tahoma"/>
            <family val="2"/>
          </rPr>
          <t>This account records the salaries of project employees who repair project-owned equipment or other assets.  This account does not include the project's share of payroll taxes or other employee benefits paid by the project.</t>
        </r>
      </text>
    </comment>
    <comment ref="C56" authorId="0">
      <text>
        <r>
          <rPr>
            <sz val="10"/>
            <rFont val="Tahoma"/>
            <family val="2"/>
          </rPr>
          <t xml:space="preserve">This account records the costs charged to the project for material used in repairs.   </t>
        </r>
      </text>
    </comment>
    <comment ref="C57" authorId="0">
      <text>
        <r>
          <rPr>
            <sz val="10"/>
            <rFont val="Tahoma"/>
            <family val="2"/>
          </rPr>
          <t xml:space="preserve">This account records the cost of contract repairs to project assets.  Agents should capitalize repairs of significant amount which extend the useful life of the asset.  </t>
        </r>
      </text>
    </comment>
    <comment ref="C58" authorId="1">
      <text>
        <r>
          <rPr>
            <sz val="10"/>
            <rFont val="Tahoma"/>
            <family val="2"/>
          </rPr>
          <t>This acccount records the cost of maintaining  or repairing elevators by project employees or charges to the project for an elevator maintenance contract executed by the owner or agent.</t>
        </r>
      </text>
    </comment>
    <comment ref="C59" authorId="1">
      <text>
        <r>
          <rPr>
            <sz val="10"/>
            <rFont val="Tahoma"/>
            <family val="2"/>
          </rPr>
          <t>This account records the cost of repairing and maintaining heating or air conditioning equipment owned by the proejct.  Agents should capitalize repairs of significant amounts which extend the useful life of the equipment.</t>
        </r>
      </text>
    </comment>
    <comment ref="C60" authorId="1">
      <text>
        <r>
          <rPr>
            <sz val="10"/>
            <rFont val="Tahoma"/>
            <family val="2"/>
          </rPr>
          <t>This account records the costs of maintaining and operating the swimming pool by proejct employees or the charges to the project for any swimming pool contract executed by the owner or agent.</t>
        </r>
      </text>
    </comment>
    <comment ref="C61" authorId="1">
      <text>
        <r>
          <rPr>
            <sz val="10"/>
            <rFont val="Tahoma"/>
            <family val="2"/>
          </rPr>
          <t>This account records the cost of removing snow from project sidewalks and parking areas.</t>
        </r>
      </text>
    </comment>
    <comment ref="C62" authorId="1">
      <text>
        <r>
          <rPr>
            <sz val="10"/>
            <rFont val="Tahoma"/>
            <family val="2"/>
          </rPr>
          <t>This account records the salaries of project employees whose responsibility is decorating rental units, common space or the building's exterior.</t>
        </r>
      </text>
    </comment>
    <comment ref="C63" authorId="1">
      <text>
        <r>
          <rPr>
            <sz val="10"/>
            <rFont val="Tahoma"/>
            <family val="2"/>
          </rPr>
          <t>This account records the cost of project labor and supplies in decorating rental units, common space or the building's exterior or charges to the project for any decorating contract executed by the owner or agent.</t>
        </r>
      </text>
    </comment>
    <comment ref="C64" authorId="1">
      <text>
        <r>
          <rPr>
            <sz val="10"/>
            <rFont val="Tahoma"/>
            <family val="2"/>
          </rPr>
          <t>This account records the cost of operating and repairing project motor vehicles and maintenance equipment.  Motor vehicle insurance is not included in this account but is charged to Account 6720, Property and Liability Insurance (Hazard).</t>
        </r>
      </text>
    </comment>
    <comment ref="C65" authorId="0">
      <text>
        <r>
          <rPr>
            <sz val="10"/>
            <rFont val="Tahoma"/>
            <family val="2"/>
          </rPr>
          <t>This account records the cost of maintenance and repairs not otherwise classified in the 6400 and 6500 account Series.  Costs shown here should be itemized on the Explanation of Budgeted Costs form.</t>
        </r>
      </text>
    </comment>
    <comment ref="C68" authorId="0">
      <text>
        <r>
          <rPr>
            <sz val="10"/>
            <rFont val="Tahoma"/>
            <family val="2"/>
          </rPr>
          <t xml:space="preserve">This account records payments made for real estate taxes of the project. </t>
        </r>
      </text>
    </comment>
    <comment ref="C69" authorId="0">
      <text>
        <r>
          <rPr>
            <sz val="10"/>
            <rFont val="Tahoma"/>
            <family val="2"/>
          </rPr>
          <t>This account records the project's share of FICA and State and Federal Unemployment taxes.</t>
        </r>
      </text>
    </comment>
    <comment ref="C70" authorId="1">
      <text>
        <r>
          <rPr>
            <sz val="10"/>
            <rFont val="Tahoma"/>
            <family val="2"/>
          </rPr>
          <t>This account records any taxes, licenses or permit fees assessed the project and not otherwise categorized in the 6700 series. Costs shown here should be itemized on the Explanation of Budgeted Costs form.</t>
        </r>
      </text>
    </comment>
    <comment ref="C71" authorId="0">
      <text>
        <r>
          <rPr>
            <sz val="10"/>
            <rFont val="Tahoma"/>
            <family val="2"/>
          </rPr>
          <t xml:space="preserve">This account records the cost of project property and liability insurance.  </t>
        </r>
      </text>
    </comment>
    <comment ref="C72" authorId="0">
      <text>
        <r>
          <rPr>
            <sz val="10"/>
            <rFont val="Tahoma"/>
            <family val="2"/>
          </rPr>
          <t>This account records the cost of bonding project employees who handle funds.</t>
        </r>
      </text>
    </comment>
    <comment ref="C73" authorId="0">
      <text>
        <r>
          <rPr>
            <sz val="10"/>
            <rFont val="Tahoma"/>
            <family val="2"/>
          </rPr>
          <t>This account records the cost of worker's compensation insurance for project employees.</t>
        </r>
      </text>
    </comment>
    <comment ref="C74" authorId="0">
      <text>
        <r>
          <rPr>
            <sz val="10"/>
            <rFont val="Tahoma"/>
            <family val="2"/>
          </rPr>
          <t>This account records the cost of any health insurance and other employee benefits paid and charges to the project.</t>
        </r>
      </text>
    </comment>
    <comment ref="C75" authorId="0">
      <text>
        <r>
          <rPr>
            <sz val="10"/>
            <rFont val="Tahoma"/>
            <family val="2"/>
          </rPr>
          <t>This account records the cost of insurance not otherwise classified in the 6700 series.  Costs shown here should be itemized on the Explanation of Budgeted Costs form.</t>
        </r>
      </text>
    </comment>
    <comment ref="C78" authorId="0">
      <text>
        <r>
          <rPr>
            <sz val="10"/>
            <rFont val="Tahoma"/>
            <family val="2"/>
          </rPr>
          <t>This account records the cost of raw food purchased, prepared in the regular kitchen and consumed by patients/ residents.</t>
        </r>
      </text>
    </comment>
    <comment ref="C79" authorId="0">
      <text>
        <r>
          <rPr>
            <sz val="10"/>
            <rFont val="Tahoma"/>
            <family val="2"/>
          </rPr>
          <t>This account records gross salaries of personnel providing recreational programs to patients/ residents such as arts and crafts, and other social activities.</t>
        </r>
      </text>
    </comment>
    <comment ref="C80" authorId="0">
      <text>
        <r>
          <rPr>
            <sz val="10"/>
            <rFont val="Tahoma"/>
            <family val="2"/>
          </rPr>
          <t>This account records gross salaries of personnel providing rehabilitation programs to patients/ residents.</t>
        </r>
      </text>
    </comment>
    <comment ref="C81" authorId="0">
      <text>
        <r>
          <rPr>
            <sz val="8"/>
            <rFont val="Tahoma"/>
            <family val="2"/>
          </rPr>
          <t>S</t>
        </r>
        <r>
          <rPr>
            <sz val="10"/>
            <rFont val="Tahoma"/>
            <family val="2"/>
          </rPr>
          <t>ervice expenses that are not otherwise reported above; this account may include expenses associated with grant income, and drug elimination grants. Costs shown here should be itemized on the Explanation of Budgeted Costs form.</t>
        </r>
      </text>
    </comment>
  </commentList>
</comments>
</file>

<file path=xl/comments4.xml><?xml version="1.0" encoding="utf-8"?>
<comments xmlns="http://schemas.openxmlformats.org/spreadsheetml/2006/main">
  <authors>
    <author>argocd</author>
    <author>A satisfied Microsoft Office user</author>
    <author>Diane Moroni</author>
    <author>Lynne MacIntosh</author>
  </authors>
  <commentList>
    <comment ref="A1" authorId="0">
      <text>
        <r>
          <rPr>
            <sz val="10"/>
            <rFont val="Tahoma"/>
            <family val="2"/>
          </rPr>
          <t>Revenue received from recreation that is not part of the unit package. For Nursing Homes, this activity amount should be recorded under account 5385.</t>
        </r>
      </text>
    </comment>
    <comment ref="C19" authorId="1">
      <text>
        <r>
          <rPr>
            <sz val="8"/>
            <rFont val="Tahoma"/>
            <family val="2"/>
          </rPr>
          <t>This account records the rent/ carrying charges approved at 100% occupancy, less tenant/ shareholder assistance payments, for all residential units (including non- revenue producing units that are expensed) that is reported by all FHA insured projects. Potential rent could be market, contract, or Section 8. For section 236 and 221( d)( 3) BMIR projects, this account reflects basic rental/ carrying charges due for tenants/ shareholders, less tenant/ shareholder assistance payments. See account 5191 for treatment of rents due or collected from tenants paying amounts greater than the basic rental/ carrying charge.</t>
        </r>
      </text>
    </comment>
    <comment ref="C20" authorId="1">
      <text>
        <r>
          <rPr>
            <sz val="8"/>
            <rFont val="Tahoma"/>
            <family val="2"/>
          </rPr>
          <t>This account records tenant assistance payments that are project- based. Tenant assistance payment programs include the Rent Supplement, Rental Assistance Payment (RAP), and Section 8 programs.</t>
        </r>
      </text>
    </comment>
    <comment ref="C21" authorId="1">
      <text>
        <r>
          <rPr>
            <sz val="8"/>
            <rFont val="Tahoma"/>
            <family val="2"/>
          </rPr>
          <t>This account records gross rental revenue expectancy from stores, offices, or other commercial facilities.</t>
        </r>
      </text>
    </comment>
    <comment ref="C22" authorId="1">
      <text>
        <r>
          <rPr>
            <sz val="8"/>
            <rFont val="Tahoma"/>
            <family val="2"/>
          </rPr>
          <t>This account records the gross potential rental revenue from all garage and parking spaces.</t>
        </r>
      </text>
    </comment>
    <comment ref="C23" authorId="1">
      <text>
        <r>
          <rPr>
            <sz val="8"/>
            <rFont val="Tahoma"/>
            <family val="2"/>
          </rPr>
          <t>This account reflects the amount of funds transferred from the Management Improvement and Operating Plan account (See account 1381) to reduce mortgage or escrow deficiencies, to cover operating deficits or to meet working capital needs.</t>
        </r>
      </text>
    </comment>
    <comment ref="C24" authorId="1">
      <text>
        <r>
          <rPr>
            <sz val="8"/>
            <rFont val="Tahoma"/>
            <family val="2"/>
          </rPr>
          <t>This account records gross rental revenue expectancy not otherwise described above.</t>
        </r>
      </text>
    </comment>
    <comment ref="C25" authorId="1">
      <text>
        <r>
          <rPr>
            <sz val="8"/>
            <rFont val="Tahoma"/>
            <family val="2"/>
          </rPr>
          <t>This account reflects the rental collections due in excess of the basic rental charge for Section 202/ 811, 221 (d) (3) BMIR, and 236 projects. Excess income retained by Section 236 projects in accordance with HUD Notice H 98- 10 should be reported in account 5194, Retained Excess Income.</t>
        </r>
      </text>
    </comment>
    <comment ref="C26" authorId="1">
      <text>
        <r>
          <rPr>
            <sz val="8"/>
            <rFont val="Tahoma"/>
            <family val="2"/>
          </rPr>
          <t>This account reflects the amount of insurance claims proceeds in connection with lost rental revenue.</t>
        </r>
      </text>
    </comment>
    <comment ref="C27" authorId="1">
      <text>
        <r>
          <rPr>
            <sz val="8"/>
            <rFont val="Tahoma"/>
            <family val="2"/>
          </rPr>
          <t>This account reflects the amount of revenue collected from special claims including vacancy, damages, and debt service.</t>
        </r>
      </text>
    </comment>
    <comment ref="C28" authorId="1">
      <text>
        <r>
          <rPr>
            <sz val="8"/>
            <rFont val="Tahoma"/>
            <family val="2"/>
          </rPr>
          <t>This account reflects the amount of excess income owners are allowed to retain for the project operating account in Section 236 projects in accordance with HUD Notice H 98- 10. Excess income retained by Section 236 projects that is not authorized in accordance with HUD Notice H 98- 10 should be reported in account 5191, Excess Rent.</t>
        </r>
      </text>
    </comment>
    <comment ref="C32" authorId="1">
      <text>
        <r>
          <rPr>
            <sz val="8"/>
            <rFont val="Tahoma"/>
            <family val="2"/>
          </rPr>
          <t>This account reflects the rental revenue lost through vacancy of an apartment unit.</t>
        </r>
      </text>
    </comment>
    <comment ref="C33" authorId="1">
      <text>
        <r>
          <rPr>
            <sz val="8"/>
            <rFont val="Tahoma"/>
            <family val="2"/>
          </rPr>
          <t>This account reflects the rental revenue lost through vacancy of a store or other commercial units.</t>
        </r>
      </text>
    </comment>
    <comment ref="C34" authorId="1">
      <text>
        <r>
          <rPr>
            <sz val="8"/>
            <rFont val="Tahoma"/>
            <family val="2"/>
          </rPr>
          <t>This account reflects the amount provided as rental concessions (i. e., free rent) in connection with the execution of leases of revenue- producing units.</t>
        </r>
      </text>
    </comment>
    <comment ref="C35" authorId="1">
      <text>
        <r>
          <rPr>
            <sz val="8"/>
            <rFont val="Tahoma"/>
            <family val="2"/>
          </rPr>
          <t>This account reflects the rental revenue lost through vacancy of a garage or parking spaces.</t>
        </r>
      </text>
    </comment>
    <comment ref="C36" authorId="1">
      <text>
        <r>
          <rPr>
            <sz val="8"/>
            <rFont val="Tahoma"/>
            <family val="2"/>
          </rPr>
          <t>This account reflects the rental revenue lost through vacancy of any revenue- producing space or equipment not otherwise described above.</t>
        </r>
      </text>
    </comment>
    <comment ref="C39" authorId="1">
      <text>
        <r>
          <rPr>
            <sz val="8"/>
            <rFont val="Tahoma"/>
            <family val="2"/>
          </rPr>
          <t>Revenue from prorated costs of raw food prepared in the regular kitchen and consumed by specific shareholders/ residents as additional services.</t>
        </r>
      </text>
    </comment>
    <comment ref="C40" authorId="1">
      <text>
        <r>
          <rPr>
            <sz val="8"/>
            <rFont val="Tahoma"/>
            <family val="2"/>
          </rPr>
          <t>Revenue received from recreation that is not part of the unit package. For Nursing Homes, this activity amount should be recorded under account 5385.</t>
        </r>
      </text>
    </comment>
    <comment ref="C41" authorId="1">
      <text>
        <r>
          <rPr>
            <sz val="8"/>
            <rFont val="Tahoma"/>
            <family val="2"/>
          </rPr>
          <t>Revenue received for Rehabilitation that is not part of the unit package.</t>
        </r>
      </text>
    </comment>
    <comment ref="C42" authorId="1">
      <text>
        <r>
          <rPr>
            <sz val="10"/>
            <rFont val="Tahoma"/>
            <family val="2"/>
          </rPr>
          <t>Other revenue that is not part of the unit package and not defined in 5360- 5385 accounts (i. e. tax, van services, etc.); this account may include grant income, service coordinator funding, and drug elimination grants.</t>
        </r>
      </text>
    </comment>
    <comment ref="C45" authorId="1">
      <text>
        <r>
          <rPr>
            <sz val="8"/>
            <rFont val="Tahoma"/>
            <family val="2"/>
          </rPr>
          <t>This account is used to record interest and other investment income earned in connection with project operations.</t>
        </r>
      </text>
    </comment>
    <comment ref="C48" authorId="1">
      <text>
        <r>
          <rPr>
            <sz val="8"/>
            <rFont val="Tahoma"/>
            <family val="2"/>
          </rPr>
          <t>This account records project revenues received from laundry and vending machines owned or leased by the project.</t>
        </r>
      </text>
    </comment>
    <comment ref="C49" authorId="1">
      <text>
        <r>
          <rPr>
            <sz val="8"/>
            <rFont val="Tahoma"/>
            <family val="2"/>
          </rPr>
          <t>Includes 5930 &amp; 5940. This account records charges assessed to tenants for rent checks returned for insufficient funds, late payment of rents, breaking the lease, and all other extraneous fees that have to do with lease/ tenant. This account also includes damage payments received from HUD and forfeited security deposits.</t>
        </r>
      </text>
    </comment>
    <comment ref="C50" authorId="2">
      <text>
        <r>
          <rPr>
            <sz val="10"/>
            <rFont val="Arial"/>
            <family val="2"/>
          </rPr>
          <t>This account records charges collected from tenants for damages to apartment units and for fees paid by tenants for cleaning of an apartment unit (other than regular housekeeping services).</t>
        </r>
      </text>
    </comment>
    <comment ref="C51" authorId="2">
      <text>
        <r>
          <rPr>
            <sz val="10"/>
            <rFont val="Arial"/>
            <family val="2"/>
          </rPr>
          <t xml:space="preserve">This account records any security deposits forfeited by tenants moving out of the project. 
</t>
        </r>
      </text>
    </comment>
    <comment ref="C52" authorId="1">
      <text>
        <r>
          <rPr>
            <sz val="8"/>
            <rFont val="Tahoma"/>
            <family val="2"/>
          </rPr>
          <t>This account only applies to Section 236 projects and recognizes Interest Reduction Payments (IRP) that have been received by the owner over and above interest due on the mortgage note.</t>
        </r>
      </text>
    </comment>
    <comment ref="C58" authorId="1">
      <text>
        <r>
          <rPr>
            <sz val="8"/>
            <rFont val="Tahoma"/>
            <family val="2"/>
          </rPr>
          <t>Required cash payments for interest on, and retirement of the principal amount of, a debt.</t>
        </r>
      </text>
    </comment>
    <comment ref="C62" authorId="1">
      <text>
        <r>
          <rPr>
            <sz val="10"/>
            <rFont val="Tahoma"/>
            <family val="2"/>
          </rPr>
          <t>Monthly or annual loan and/or interest payments required by the note and deed of trust for certain HCD loans OR 0.42% annual interest payment required for MHP loans.</t>
        </r>
      </text>
    </comment>
    <comment ref="C63" authorId="1">
      <text>
        <r>
          <rPr>
            <sz val="8"/>
            <rFont val="Tahoma"/>
            <family val="2"/>
          </rPr>
          <t xml:space="preserve">Payments of monthly or annual rent required by a lease.
</t>
        </r>
      </text>
    </comment>
    <comment ref="C64" authorId="1">
      <text>
        <r>
          <rPr>
            <sz val="8"/>
            <rFont val="Tahoma"/>
            <family val="2"/>
          </rPr>
          <t xml:space="preserve">This account records financial expenses not otherwise classified in the 6800 Series.
</t>
        </r>
      </text>
    </comment>
    <comment ref="C67" authorId="1">
      <text>
        <r>
          <rPr>
            <sz val="8"/>
            <rFont val="Tahoma"/>
            <family val="2"/>
          </rPr>
          <t xml:space="preserve">This account represents the cash balance on hand for future payments of insurance, real estate taxes, mortgage insurance premiums and any other funding as required under the Regulatory Agreement.
</t>
        </r>
      </text>
    </comment>
    <comment ref="C68" authorId="1">
      <text>
        <r>
          <rPr>
            <sz val="8"/>
            <rFont val="Tahoma"/>
            <family val="2"/>
          </rPr>
          <t>Includes 1321.  Cash and investments held by mortgagee or mortgagnr (as required) for replacements as set forth in the Regulatory Agreement.  This account may include amounts that are reported in separately established painting reserve accounts.</t>
        </r>
      </text>
    </comment>
    <comment ref="C69" authorId="1">
      <text>
        <r>
          <rPr>
            <sz val="8"/>
            <rFont val="Tahoma"/>
            <family val="2"/>
          </rPr>
          <t>This account is used to maintain a fund for general operation expenses.</t>
        </r>
      </text>
    </comment>
    <comment ref="C70" authorId="1">
      <text>
        <r>
          <rPr>
            <sz val="8"/>
            <rFont val="Tahoma"/>
            <family val="2"/>
          </rPr>
          <t xml:space="preserve">Ant other cash and investments held by the mortgagee for mortgagor for which lender approval is required for withdrawals. </t>
        </r>
      </text>
    </comment>
    <comment ref="C78" authorId="3">
      <text>
        <r>
          <rPr>
            <sz val="10"/>
            <rFont val="Tahoma"/>
            <family val="2"/>
          </rPr>
          <t>Anticipated amount of Operating Reserve withdrawal necessary to pay for operating costs that exceed expected revenue.</t>
        </r>
        <r>
          <rPr>
            <sz val="8"/>
            <rFont val="Tahoma"/>
            <family val="2"/>
          </rPr>
          <t xml:space="preserve">
</t>
        </r>
      </text>
    </comment>
    <comment ref="C79" authorId="3">
      <text>
        <r>
          <rPr>
            <sz val="10"/>
            <rFont val="Tahoma"/>
            <family val="2"/>
          </rPr>
          <t>Anticipated amount of financial contribution from Borrower necessary to pay for operating costs that exceed expected revenue.</t>
        </r>
      </text>
    </comment>
    <comment ref="C83" authorId="1">
      <text>
        <r>
          <rPr>
            <sz val="10"/>
            <rFont val="Tahoma"/>
            <family val="2"/>
          </rPr>
          <t>Required payments of interest only on an HCD term loan, which typically requires the principal to be repaid in a lump sum balloon payment at maturity.</t>
        </r>
      </text>
    </comment>
    <comment ref="C84" authorId="1">
      <text>
        <r>
          <rPr>
            <sz val="10"/>
            <rFont val="Tahoma"/>
            <family val="2"/>
          </rPr>
          <t>Payment to sponsors or borrowers for long-term oversight of project operations, as allowed under HCD's CHRP-R, SUHRP programs if certain conditions are met and the fee is approved in advance.  Also allowed for HOME project's funded prior to the adoption of the Uniform Multifamily Regulations.</t>
        </r>
      </text>
    </comment>
    <comment ref="C85" authorId="3">
      <text>
        <r>
          <rPr>
            <sz val="10"/>
            <rFont val="Tahoma"/>
            <family val="2"/>
          </rPr>
          <t>Payment to Sponsor for asset management and partnership fees/costs per the Regulatory Agreement. Oonly applies to MHP and HOME Projects funded under the 09/29/03 MHP/UM Regulations or later.</t>
        </r>
      </text>
    </comment>
    <comment ref="C86" authorId="1">
      <text>
        <r>
          <rPr>
            <sz val="10"/>
            <rFont val="Tahoma"/>
            <family val="2"/>
          </rPr>
          <t>Cash or other benefits derived from the operation of a rental housing development and  distributed (typically annually, upon HCD approval of audit) to the borrower and to other parties having beneficial interests in the development, after payment of all due and outstanding obligations incurred in connection with the development, as set forth in the Regulatory Agreement.</t>
        </r>
      </text>
    </comment>
    <comment ref="C87" authorId="1">
      <text>
        <r>
          <rPr>
            <sz val="10"/>
            <rFont val="Tahoma"/>
            <family val="2"/>
          </rPr>
          <t>Proposed cash payments on residual receipts debt.</t>
        </r>
      </text>
    </comment>
  </commentList>
</comments>
</file>

<file path=xl/sharedStrings.xml><?xml version="1.0" encoding="utf-8"?>
<sst xmlns="http://schemas.openxmlformats.org/spreadsheetml/2006/main" count="376" uniqueCount="314">
  <si>
    <t>Reporting Period:</t>
  </si>
  <si>
    <t>to</t>
  </si>
  <si>
    <t>Project Name:</t>
  </si>
  <si>
    <t>Prepared by:</t>
  </si>
  <si>
    <t>Date Prepared:</t>
  </si>
  <si>
    <t>ACCOUNT NAME</t>
  </si>
  <si>
    <t>Account Codes</t>
  </si>
  <si>
    <t>Assisted Units</t>
  </si>
  <si>
    <t>MANAGEMENT FEE:  6200/6300</t>
  </si>
  <si>
    <t>1</t>
  </si>
  <si>
    <t>Management Fee or Sponsor Overhead</t>
  </si>
  <si>
    <t>ADMINISTRATIVE EXPENSES:  6200/6300</t>
  </si>
  <si>
    <t>Advertising</t>
  </si>
  <si>
    <t>Apartment Resale Expense (Cooperatives)</t>
  </si>
  <si>
    <t>Other Renting Expenses</t>
  </si>
  <si>
    <t>Office Salaries</t>
  </si>
  <si>
    <t>Office Supplies</t>
  </si>
  <si>
    <t>Office or Model Apartment Rent</t>
  </si>
  <si>
    <t>Manager or Superintendent Salaries</t>
  </si>
  <si>
    <t>Manager's or Supintendent's Rent Free Unit</t>
  </si>
  <si>
    <t>Legal Expense - Project</t>
  </si>
  <si>
    <t>Audit Expense - Project</t>
  </si>
  <si>
    <t>Bookkeeping Fees/Accounting Services</t>
  </si>
  <si>
    <t>Telephone and Answering Service Expenses</t>
  </si>
  <si>
    <t>Bad Debt Expense</t>
  </si>
  <si>
    <t>Miscellaneous Administrative Expenses (specify)</t>
  </si>
  <si>
    <t xml:space="preserve">  TOTAL ADMINISTRATIVE EXPENSE:</t>
  </si>
  <si>
    <t>6200/6300T</t>
  </si>
  <si>
    <t>UTILITIES EXPENSE:  6400</t>
  </si>
  <si>
    <t>Fuel Oil/Coal</t>
  </si>
  <si>
    <t>Electricity</t>
  </si>
  <si>
    <t>Water</t>
  </si>
  <si>
    <t>Gas</t>
  </si>
  <si>
    <t>Sewer</t>
  </si>
  <si>
    <t xml:space="preserve">  TOTAL UTILITIES EXPENSE:</t>
  </si>
  <si>
    <t>6400T</t>
  </si>
  <si>
    <t>OPERATING AND MAINTENANCE EXPENSES:  6500</t>
  </si>
  <si>
    <t>Janitor and Cleaning Payroll</t>
  </si>
  <si>
    <t>Janitor and Cleaning Supplies</t>
  </si>
  <si>
    <t>Janitor and Cleaning Contract</t>
  </si>
  <si>
    <t>Exterminating Payroll/Contract</t>
  </si>
  <si>
    <t>Exterminating Supplies</t>
  </si>
  <si>
    <t>Garbage and Trash Removal</t>
  </si>
  <si>
    <t>Security Payroll/Contract</t>
  </si>
  <si>
    <t>Grounds Payroll</t>
  </si>
  <si>
    <t>Grounds Supplies</t>
  </si>
  <si>
    <t>Grounds Contract</t>
  </si>
  <si>
    <t>Repairs Payroll</t>
  </si>
  <si>
    <t>Repairs Material</t>
  </si>
  <si>
    <t>Repairs Contract</t>
  </si>
  <si>
    <t>Elevator Maintenance/Contract</t>
  </si>
  <si>
    <t>Heating/Cooling Repairs and Maintenance</t>
  </si>
  <si>
    <t>Swimming Pool Maintenance/Contract</t>
  </si>
  <si>
    <t>Snow Removal</t>
  </si>
  <si>
    <t>Decorating Payroll/Contract</t>
  </si>
  <si>
    <t>Decorating Supplies</t>
  </si>
  <si>
    <t>Vehicle and Maintenance Equipment Operation/Repairs</t>
  </si>
  <si>
    <t>Misc. Operating and Maintenance Expenses (specify)</t>
  </si>
  <si>
    <t xml:space="preserve">  TOTAL OPERATING &amp; MAINTENANCE EXPENSE:</t>
  </si>
  <si>
    <t>6500T</t>
  </si>
  <si>
    <t>TAXES AND INSURANCE:  6700</t>
  </si>
  <si>
    <t>Real Estate Taxes</t>
  </si>
  <si>
    <t>Payroll Taxes (Project's Share)</t>
  </si>
  <si>
    <t>Misc. Taxes, Licenses and Permits</t>
  </si>
  <si>
    <t>Property and Liability Insurance (Hazard)</t>
  </si>
  <si>
    <t>Fidelity Bond Insurance</t>
  </si>
  <si>
    <t>Worker's Compensation</t>
  </si>
  <si>
    <t>Health Insurance/Other Employee Benefits</t>
  </si>
  <si>
    <t>Other Insurance</t>
  </si>
  <si>
    <t xml:space="preserve">   TOTAL TAXES AND INSURANCE:</t>
  </si>
  <si>
    <t>6700T</t>
  </si>
  <si>
    <t>ASSISTED LIVING/BOARD &amp; CARE EXPENSES:  6900</t>
  </si>
  <si>
    <t>Food</t>
  </si>
  <si>
    <t>Recreation and Rehabilitation</t>
  </si>
  <si>
    <t>Rehabilitation Salaries</t>
  </si>
  <si>
    <t>Other Service Expenses</t>
  </si>
  <si>
    <t xml:space="preserve">  TOTAL ASSISTED LIVING EXPENSES</t>
  </si>
  <si>
    <t>6900T</t>
  </si>
  <si>
    <t xml:space="preserve">  SUBTOTAL OPERATING COSTS:</t>
  </si>
  <si>
    <t>(not used)</t>
  </si>
  <si>
    <t>TOTAL OPERATING COSTS</t>
  </si>
  <si>
    <t>Per Unit Per Year</t>
  </si>
  <si>
    <t>Total Units</t>
  </si>
  <si>
    <t>OPERATING COSTS</t>
  </si>
  <si>
    <t>Period:</t>
  </si>
  <si>
    <t>3. EXPLANATION OF BUDGETED EXPENSES AND REVENUE</t>
  </si>
  <si>
    <r>
      <t>INSTRUCTIONS</t>
    </r>
    <r>
      <rPr>
        <sz val="12"/>
        <rFont val="Arial"/>
        <family val="2"/>
      </rPr>
      <t>: 1) Explain the methodology used to arrive at each extraordinary expense or revenue item;  2) describe each expense or revenue line item that is not self-explanatory, and; 3)  break down and identify each miscellaneous expense or revenue line item into its subcategories.</t>
    </r>
  </si>
  <si>
    <t>Budget Line</t>
  </si>
  <si>
    <t>Explanation</t>
  </si>
  <si>
    <t>Rent Revenue - Gross Potential</t>
  </si>
  <si>
    <t>Tenant Assistance Payments</t>
  </si>
  <si>
    <t>Garage and Parking Spaces</t>
  </si>
  <si>
    <t>Flexible Subsidy Revenue</t>
  </si>
  <si>
    <t>Excess Rent</t>
  </si>
  <si>
    <t>Rent Revenue/Insurance</t>
  </si>
  <si>
    <t>Special Claims Revenue</t>
  </si>
  <si>
    <t>Retained Excess Income</t>
  </si>
  <si>
    <t>GROSS POTENTIAL RENT (GR)</t>
  </si>
  <si>
    <t>5100T</t>
  </si>
  <si>
    <t/>
  </si>
  <si>
    <t>Stores and Commercial</t>
  </si>
  <si>
    <t>Rental Concessions</t>
  </si>
  <si>
    <t>5200T</t>
  </si>
  <si>
    <t>Recreation (Activities) and Rehabilitation</t>
  </si>
  <si>
    <t>Rehabilitation</t>
  </si>
  <si>
    <t>Other Service Revenue</t>
  </si>
  <si>
    <t>5300T</t>
  </si>
  <si>
    <t>Financial Revenue - Project Operations</t>
  </si>
  <si>
    <t>Total Financial Revenue</t>
  </si>
  <si>
    <t>5400T</t>
  </si>
  <si>
    <t>Laundry and Vending Revenue</t>
  </si>
  <si>
    <t>NSF and Late Charges</t>
  </si>
  <si>
    <t>Damages and Cleaning Fees</t>
  </si>
  <si>
    <t>Forfeited Tenant Security Deposits</t>
  </si>
  <si>
    <t>5900T</t>
  </si>
  <si>
    <t>EFFECTIVE GROSS RENT (EGR)</t>
  </si>
  <si>
    <t>5152N</t>
  </si>
  <si>
    <t>TOTAL OPERATING EXPENSES</t>
  </si>
  <si>
    <t>6000T</t>
  </si>
  <si>
    <t>NET OPERATING INCOME (NOI)</t>
  </si>
  <si>
    <t>5000T</t>
  </si>
  <si>
    <t>Non-Contingent Debt Service (specify lender)</t>
  </si>
  <si>
    <t xml:space="preserve">   1st Mortgage =</t>
  </si>
  <si>
    <t xml:space="preserve">   2nd Mortgage=</t>
  </si>
  <si>
    <t xml:space="preserve">   3rd Mortgage=</t>
  </si>
  <si>
    <t>HCD Required Payments</t>
  </si>
  <si>
    <t>Lease Payment</t>
  </si>
  <si>
    <t>Miscellaneous Financial Expenses</t>
  </si>
  <si>
    <t>Total Financial Expenses</t>
  </si>
  <si>
    <t>6800T</t>
  </si>
  <si>
    <t>Escrow Deposits</t>
  </si>
  <si>
    <t>Replacement Reserve-Deposit</t>
  </si>
  <si>
    <t>Operating Reserve-Deposit</t>
  </si>
  <si>
    <t>Other Reserves</t>
  </si>
  <si>
    <t>(specify)</t>
  </si>
  <si>
    <t xml:space="preserve">   #1</t>
  </si>
  <si>
    <t xml:space="preserve">   #2</t>
  </si>
  <si>
    <t xml:space="preserve">   #3</t>
  </si>
  <si>
    <t>Total Reserve Deposits</t>
  </si>
  <si>
    <t>PROJECT CASH FLOW (CF)</t>
  </si>
  <si>
    <t>ADDITIONAL REVENUE:</t>
  </si>
  <si>
    <t>Withdrawal from Operating Reserves</t>
  </si>
  <si>
    <t>Borrower Contribution</t>
  </si>
  <si>
    <t>Total Additional Revenue</t>
  </si>
  <si>
    <t>USE OF CASH FLOW:</t>
  </si>
  <si>
    <t>HCD Interest Payments</t>
  </si>
  <si>
    <t>Asset Mgmt Fee (CHRP-R/SUHRP &amp; HOME-pre-UMR Only)</t>
  </si>
  <si>
    <t>Asset Mgmt Fee/Prtrshp Costs (MHP/HOME under UMR)</t>
  </si>
  <si>
    <t>Borrower Distributions</t>
  </si>
  <si>
    <t>Residual Receipt Loan Payments</t>
  </si>
  <si>
    <t>Total Use of Cash Flow</t>
  </si>
  <si>
    <t>1. CHECKLIST, CERTIFICATION AND INSTRUCTIONS</t>
  </si>
  <si>
    <t>No. Units -- Assisted:</t>
  </si>
  <si>
    <t xml:space="preserve">No. Units -- Total: </t>
  </si>
  <si>
    <t>1. Checklist, Certification and Instructions</t>
  </si>
  <si>
    <t>3. Explanation of Budgeted Expenses and Revenue</t>
  </si>
  <si>
    <r>
      <t>SUBMITTAL INSTRUCTIONS:</t>
    </r>
    <r>
      <rPr>
        <sz val="12"/>
        <rFont val="Arial"/>
        <family val="2"/>
      </rPr>
      <t xml:space="preserve">  After completing the Certification, below, submit this Operating Budget Workbook together with your Schedule of Rental Income as email attachments to your Asset Management Representative.  Both items MUST be submitted in Excel format.  If you do not know who your Representative is or what his or her email address is please call (916) 324-8282.</t>
    </r>
  </si>
  <si>
    <t>Type Name</t>
  </si>
  <si>
    <t>Title</t>
  </si>
  <si>
    <t>Date</t>
  </si>
  <si>
    <t>DEPARTMENT APPROVAL:</t>
  </si>
  <si>
    <t>Instructions for completing this workbook begin on next page (scroll down)</t>
  </si>
  <si>
    <t>INSTRUCTIONS:</t>
  </si>
  <si>
    <t>A.</t>
  </si>
  <si>
    <t>B.</t>
  </si>
  <si>
    <r>
      <t>General Informations Area:</t>
    </r>
    <r>
      <rPr>
        <sz val="12"/>
        <rFont val="Arial"/>
        <family val="2"/>
      </rPr>
      <t xml:space="preserve">  Complete this area, as follows:</t>
    </r>
  </si>
  <si>
    <t>Enter the appropriate number of assisted units in cell number K6 and total number of project units in cell number K7. Based upon the numbers entered, the Unit Months will be calculated automatically on subsequent worksheets.</t>
  </si>
  <si>
    <t>3.</t>
  </si>
  <si>
    <t>C.</t>
  </si>
  <si>
    <t>D.</t>
  </si>
  <si>
    <t>F.</t>
  </si>
  <si>
    <r>
      <t>Important: Any costs</t>
    </r>
    <r>
      <rPr>
        <sz val="12"/>
        <rFont val="Arial"/>
        <family val="2"/>
      </rPr>
      <t xml:space="preserve"> anticipated to be </t>
    </r>
    <r>
      <rPr>
        <b/>
        <sz val="12"/>
        <rFont val="Arial"/>
        <family val="2"/>
      </rPr>
      <t>paid for</t>
    </r>
    <r>
      <rPr>
        <sz val="12"/>
        <rFont val="Arial"/>
        <family val="2"/>
      </rPr>
      <t xml:space="preserve"> (or already paid) </t>
    </r>
    <r>
      <rPr>
        <b/>
        <sz val="12"/>
        <rFont val="Arial"/>
        <family val="2"/>
      </rPr>
      <t>with</t>
    </r>
    <r>
      <rPr>
        <sz val="12"/>
        <rFont val="Arial"/>
        <family val="2"/>
      </rPr>
      <t xml:space="preserve"> </t>
    </r>
    <r>
      <rPr>
        <b/>
        <sz val="12"/>
        <rFont val="Arial"/>
        <family val="2"/>
      </rPr>
      <t>Replacement Reserve</t>
    </r>
    <r>
      <rPr>
        <sz val="12"/>
        <rFont val="Arial"/>
        <family val="2"/>
      </rPr>
      <t xml:space="preserve"> funds should </t>
    </r>
    <r>
      <rPr>
        <b/>
        <sz val="12"/>
        <rFont val="Arial"/>
        <family val="2"/>
      </rPr>
      <t>not</t>
    </r>
    <r>
      <rPr>
        <sz val="12"/>
        <rFont val="Arial"/>
        <family val="2"/>
      </rPr>
      <t xml:space="preserve"> be included in the Operating Costs.</t>
    </r>
  </si>
  <si>
    <t>G.</t>
  </si>
  <si>
    <t>1.</t>
  </si>
  <si>
    <t xml:space="preserve">Use this form to explain each line item with more than a 10 percent deviation from the previous year. </t>
  </si>
  <si>
    <t>2.</t>
  </si>
  <si>
    <t>Use this form to explain any items lumped together on a “miscellaneous” line.  These should be separated by expense or revenue category and identified on this form.</t>
  </si>
  <si>
    <t>Explain the methodology used to arrive at each extraordinary expense or revenue item.</t>
  </si>
  <si>
    <t>4.</t>
  </si>
  <si>
    <t>Describe each expense or revenue line item that is not self-explanatory.</t>
  </si>
  <si>
    <t>H.</t>
  </si>
  <si>
    <t>I.</t>
  </si>
  <si>
    <t>J.</t>
  </si>
  <si>
    <r>
      <t xml:space="preserve">Line 28. Total Operating Expenses will be entered automatically from </t>
    </r>
    <r>
      <rPr>
        <u val="single"/>
        <sz val="12"/>
        <rFont val="Arial"/>
        <family val="2"/>
      </rPr>
      <t>2. Proposed Operating Costs</t>
    </r>
    <r>
      <rPr>
        <sz val="12"/>
        <rFont val="Arial"/>
        <family val="2"/>
      </rPr>
      <t xml:space="preserve"> worksheet.</t>
    </r>
  </si>
  <si>
    <t>K.</t>
  </si>
  <si>
    <t xml:space="preserve">Line 38 is the Project Cash Flow. </t>
  </si>
  <si>
    <t>L.</t>
  </si>
  <si>
    <t>SUBMITTAL INSTRUCTIONS</t>
  </si>
  <si>
    <t>M.</t>
  </si>
  <si>
    <t>2. Operating Costs</t>
  </si>
  <si>
    <t>4. Cash Flow Analysis</t>
  </si>
  <si>
    <r>
      <t>CERTIFICATION:</t>
    </r>
    <r>
      <rPr>
        <b/>
        <sz val="10"/>
        <rFont val="Arial"/>
        <family val="2"/>
      </rPr>
      <t xml:space="preserve"> </t>
    </r>
    <r>
      <rPr>
        <sz val="12"/>
        <rFont val="Arial"/>
        <family val="2"/>
      </rPr>
      <t xml:space="preserve"> I certify that: 1) I am authorized to provide the information contained in 1. through 4., above, and 2) it is accurate to the best of my knowledge. Certification is indicated by checking the appropriate checkbox and completing the remainder of this certification block.</t>
    </r>
  </si>
  <si>
    <r>
      <t>I hereby approve this Operating Budget Workbook through Tab 4 --</t>
    </r>
    <r>
      <rPr>
        <b/>
        <u val="single"/>
        <sz val="12"/>
        <rFont val="Arial"/>
        <family val="2"/>
      </rPr>
      <t xml:space="preserve"> Cash Flow Analysis</t>
    </r>
    <r>
      <rPr>
        <b/>
        <sz val="12"/>
        <rFont val="Arial"/>
        <family val="2"/>
      </rPr>
      <t>.</t>
    </r>
  </si>
  <si>
    <t>Complete the areas highlighted in light yellow.  When entered here the information at the top of the page will be automatically posted to the other worksheets in the workbook. The only exception is that the Prepared By name will not be automatically posted to the Operating Costs and Cash Flow Analysis worksheets.</t>
  </si>
  <si>
    <t>2. OPERATING COSTS</t>
  </si>
  <si>
    <r>
      <t xml:space="preserve">Enter the proposed or actual expense amounts, as appropriate. The cells are formatted to accept dollar amounts. </t>
    </r>
    <r>
      <rPr>
        <b/>
        <sz val="12"/>
        <rFont val="Arial"/>
        <family val="2"/>
      </rPr>
      <t>Round cents to the nearest dollar</t>
    </r>
    <r>
      <rPr>
        <sz val="12"/>
        <rFont val="Arial"/>
        <family val="2"/>
      </rPr>
      <t>. To see a description of the type of expenses to be included in each line item, put your cursor on the red wedge at the end of the line item heading.</t>
    </r>
  </si>
  <si>
    <r>
      <t xml:space="preserve">This form should be completed in conjunction with the </t>
    </r>
    <r>
      <rPr>
        <u val="single"/>
        <sz val="12"/>
        <rFont val="Arial"/>
        <family val="2"/>
      </rPr>
      <t>2. Operating Costs</t>
    </r>
    <r>
      <rPr>
        <sz val="12"/>
        <rFont val="Arial"/>
        <family val="2"/>
      </rPr>
      <t xml:space="preserve"> worksheet.</t>
    </r>
  </si>
  <si>
    <t>4. CASH FLOW ANALYSIS</t>
  </si>
  <si>
    <r>
      <t xml:space="preserve">Click on the next tab </t>
    </r>
    <r>
      <rPr>
        <u val="single"/>
        <sz val="12"/>
        <rFont val="Arial"/>
        <family val="2"/>
      </rPr>
      <t>4. Cash Flow Analysis</t>
    </r>
    <r>
      <rPr>
        <sz val="12"/>
        <rFont val="Arial"/>
        <family val="2"/>
      </rPr>
      <t>.</t>
    </r>
  </si>
  <si>
    <t>Enter any amounts applicable on lines 40 through 48 as appropriate.</t>
  </si>
  <si>
    <t>Save these for your records, and upon approval by the Borrower/Owner, send an electronic copy to the Department</t>
  </si>
  <si>
    <t>a</t>
  </si>
  <si>
    <t>b</t>
  </si>
  <si>
    <t>c</t>
  </si>
  <si>
    <t>Enter the contract number (if applicable), project name, prepared by and date prepared information in cell numbers C6 through C9.</t>
  </si>
  <si>
    <r>
      <t xml:space="preserve">Checklist Area: </t>
    </r>
    <r>
      <rPr>
        <sz val="12"/>
        <rFont val="Arial"/>
        <family val="2"/>
      </rPr>
      <t xml:space="preserve"> Check each box once you have completed the item and are prepared to send it to the City/County to whom you are reporting</t>
    </r>
  </si>
  <si>
    <t>NOTE:</t>
  </si>
  <si>
    <t>Department names vary by jurisdiction.</t>
  </si>
  <si>
    <r>
      <t>1.</t>
    </r>
    <r>
      <rPr>
        <b/>
        <sz val="7"/>
        <rFont val="Arial"/>
        <family val="2"/>
      </rPr>
      <t xml:space="preserve">      </t>
    </r>
  </si>
  <si>
    <r>
      <t>2.</t>
    </r>
    <r>
      <rPr>
        <b/>
        <sz val="7"/>
        <rFont val="Arial"/>
        <family val="2"/>
      </rPr>
      <t>    </t>
    </r>
  </si>
  <si>
    <r>
      <t xml:space="preserve">Complete the form found at the tab labeled </t>
    </r>
    <r>
      <rPr>
        <u val="single"/>
        <sz val="12"/>
        <rFont val="Arial"/>
        <family val="2"/>
      </rPr>
      <t>3. Explanation of Budgeted Costs</t>
    </r>
    <r>
      <rPr>
        <sz val="12"/>
        <rFont val="Arial"/>
        <family val="2"/>
      </rPr>
      <t xml:space="preserve">.  See G., below.    </t>
    </r>
  </si>
  <si>
    <t xml:space="preserve">All references to "Department" refer to the City/County agency to whom you are submitting this report. </t>
  </si>
  <si>
    <t>E.</t>
  </si>
  <si>
    <r>
      <t>Prepared By</t>
    </r>
    <r>
      <rPr>
        <sz val="9"/>
        <rFont val="Arial"/>
        <family val="2"/>
      </rPr>
      <t>:</t>
    </r>
  </si>
  <si>
    <r>
      <t>Date Prepared</t>
    </r>
    <r>
      <rPr>
        <sz val="9"/>
        <rFont val="Arial"/>
        <family val="2"/>
      </rPr>
      <t>:</t>
    </r>
  </si>
  <si>
    <t>Reporting period - from (mm/dd/yy):</t>
  </si>
  <si>
    <t>Reporting period - to (mm/dd/yy):</t>
  </si>
  <si>
    <t>Tenant 
Security
Deposits</t>
  </si>
  <si>
    <t xml:space="preserve">A.  Beginning Account Balance: </t>
  </si>
  <si>
    <t>Additional Requested Information (explain any "No" and "N/A" answers):</t>
  </si>
  <si>
    <t>Item</t>
  </si>
  <si>
    <t>Yes</t>
  </si>
  <si>
    <t>No</t>
  </si>
  <si>
    <t>N/A</t>
  </si>
  <si>
    <r>
      <t xml:space="preserve">5. </t>
    </r>
    <r>
      <rPr>
        <b/>
        <sz val="10"/>
        <rFont val="Arial"/>
        <family val="2"/>
      </rPr>
      <t xml:space="preserve">Reserve Accounts:
</t>
    </r>
    <r>
      <rPr>
        <sz val="10"/>
        <rFont val="Arial"/>
        <family val="2"/>
      </rPr>
      <t>Are all Accounts insured by the Federal Government?</t>
    </r>
  </si>
  <si>
    <r>
      <t xml:space="preserve">7. </t>
    </r>
    <r>
      <rPr>
        <b/>
        <sz val="10"/>
        <rFont val="Arial"/>
        <family val="2"/>
      </rPr>
      <t>Security Deposit Account:</t>
    </r>
    <r>
      <rPr>
        <sz val="10"/>
        <rFont val="Arial"/>
        <family val="2"/>
      </rPr>
      <t xml:space="preserve">
Balance equal to/greater than security deposit liability plus interest?</t>
    </r>
  </si>
  <si>
    <r>
      <t xml:space="preserve">Please complete the following table with the appropriate amounts </t>
    </r>
    <r>
      <rPr>
        <b/>
        <i/>
        <u val="single"/>
        <sz val="11"/>
        <rFont val="Arial"/>
        <family val="2"/>
      </rPr>
      <t>for each Account</t>
    </r>
    <r>
      <rPr>
        <b/>
        <i/>
        <sz val="11"/>
        <rFont val="Arial"/>
        <family val="2"/>
      </rPr>
      <t xml:space="preserve">.
</t>
    </r>
    <r>
      <rPr>
        <b/>
        <i/>
        <u val="double"/>
        <sz val="10"/>
        <color indexed="10"/>
        <rFont val="Arial"/>
        <family val="2"/>
      </rPr>
      <t>attach corresponding reserve account bank statements.</t>
    </r>
  </si>
  <si>
    <r>
      <t xml:space="preserve">1. </t>
    </r>
    <r>
      <rPr>
        <b/>
        <sz val="10"/>
        <rFont val="Arial"/>
        <family val="2"/>
      </rPr>
      <t>Operating Reserves:</t>
    </r>
    <r>
      <rPr>
        <sz val="10"/>
        <rFont val="Arial"/>
        <family val="2"/>
      </rPr>
      <t xml:space="preserve">
Have deposits been made as required by Department?</t>
    </r>
  </si>
  <si>
    <r>
      <t xml:space="preserve">2. </t>
    </r>
    <r>
      <rPr>
        <b/>
        <sz val="10"/>
        <rFont val="Arial"/>
        <family val="2"/>
      </rPr>
      <t>Replacement Reserves:</t>
    </r>
    <r>
      <rPr>
        <sz val="10"/>
        <rFont val="Arial"/>
        <family val="2"/>
      </rPr>
      <t xml:space="preserve">
Have deposits been made as required by Department?</t>
    </r>
  </si>
  <si>
    <r>
      <t xml:space="preserve">3. </t>
    </r>
    <r>
      <rPr>
        <b/>
        <sz val="10"/>
        <rFont val="Arial"/>
        <family val="2"/>
      </rPr>
      <t>Transition Reserves:</t>
    </r>
    <r>
      <rPr>
        <sz val="10"/>
        <rFont val="Arial"/>
        <family val="2"/>
      </rPr>
      <t xml:space="preserve">
Have deposits been made as required by Department?</t>
    </r>
  </si>
  <si>
    <r>
      <t xml:space="preserve">4. </t>
    </r>
    <r>
      <rPr>
        <b/>
        <sz val="10"/>
        <rFont val="Arial"/>
        <family val="2"/>
      </rPr>
      <t>Other Reserves (specify):</t>
    </r>
    <r>
      <rPr>
        <sz val="10"/>
        <rFont val="Arial"/>
        <family val="2"/>
      </rPr>
      <t xml:space="preserve">
Have deposits been made as required by Department?</t>
    </r>
  </si>
  <si>
    <t>5. Reserve Account Balances</t>
  </si>
  <si>
    <t>Budget for Current Reporting Period</t>
  </si>
  <si>
    <t>Actual Costs for Reporting Period</t>
  </si>
  <si>
    <t>3. EXPLANATION OF VARIANCES OVER 10% AND UNSUAL EXPENSES AND REVENUE</t>
  </si>
  <si>
    <t>Actual for Current Reporting Period</t>
  </si>
  <si>
    <t>Reporting Period (FY):</t>
  </si>
  <si>
    <t>Current Assets</t>
  </si>
  <si>
    <t>Accounts Receivables</t>
  </si>
  <si>
    <t>Current Liablities</t>
  </si>
  <si>
    <t>Accounts Payables</t>
  </si>
  <si>
    <t>Long Term Liabilities</t>
  </si>
  <si>
    <t>CASH FLOW ANALYSIS CURRENT REPORTING YEAR</t>
  </si>
  <si>
    <t>Variance Budget vs. Actual Current Reporting Period</t>
  </si>
  <si>
    <t>Budget Current Reporting Period</t>
  </si>
  <si>
    <t>Assumptions and Notes</t>
  </si>
  <si>
    <t>SUMMARY INDICATOR</t>
  </si>
  <si>
    <t>Vacancy loss is no more than 5% of gross potential rent</t>
  </si>
  <si>
    <t>Does the organization pay property taxes?</t>
  </si>
  <si>
    <t>The organization should have a least $1 in assets to cover $1 of short term obligations</t>
  </si>
  <si>
    <t>Date Project Placed in Service</t>
  </si>
  <si>
    <t>45 days is standard to pay bills.  An organization should not have more than one year in which takes more than 45 days to pay bills. This looks at the figures from the most recent Audit</t>
  </si>
  <si>
    <t>30 days or less is standard to collect rents.  An organization should not have more than one year in which it takes more than 30 days to collect . This looks at the figures from the most recent Audit.</t>
  </si>
  <si>
    <t>Operating Reserves should be 2% of gross rental income until reserves reach 6 months of operating expenses including debt service. If there are less than 6 months, this calculates how much is supposed to be in the reserves given  how many years the property has been in service.</t>
  </si>
  <si>
    <t>Years in Service</t>
  </si>
  <si>
    <t xml:space="preserve">Cash flow should be increasing or stable given revenue increases. This compares the most recent years in the Audit. </t>
  </si>
  <si>
    <t>Calculation</t>
  </si>
  <si>
    <t>Yes/No</t>
  </si>
  <si>
    <t>What is the bad debt/collection loss? Is the bad debt/collection loss reasonable?</t>
  </si>
  <si>
    <t>Days Receivable? Are they collecting in a timely manner?</t>
  </si>
  <si>
    <t>Current Ratio? Do the project have enough assets to cover their short term obligations(due in 1 year)?</t>
  </si>
  <si>
    <t>How much in Operating Reserves per unit per year? Are the Operating Reserves adequate?</t>
  </si>
  <si>
    <t>How much in Replacement Reserves per unit per year? Are the Replacement Reserves adequate?</t>
  </si>
  <si>
    <t>What is the debt coverage ratio? Is the DCR reaonable?</t>
  </si>
  <si>
    <t>Debt Coverage Ratio should be at least 1.25X of total debt service. Compares figures provided on Cash flow spreadsheet</t>
  </si>
  <si>
    <t>What is the vacancy loss? Is the vacancy loss reasonable?</t>
  </si>
  <si>
    <t>Bad debts/collection loss is no more than 3% of effective gross rents</t>
  </si>
  <si>
    <t>INSTRUCTIONS: DO NOT ADD LINES OR CHANGE THE FORMAT</t>
  </si>
  <si>
    <t>Days Payable? Are they paying their bills?</t>
  </si>
  <si>
    <t>Is cash flow positive</t>
  </si>
  <si>
    <t>Replacement Reserves should be $600/unit family project or $500/unit for senior projects. This formula assumes the figure for a family project. If reserves are low check Compliance and Reserves reports to see if they have been spent funds on capital needs.</t>
  </si>
  <si>
    <t>Look at proof submitted by developer</t>
  </si>
  <si>
    <t>AUDIT ANALYSIS FOR REPORTING PERIOD</t>
  </si>
  <si>
    <t>Rent revenue - Stores and Commercial</t>
  </si>
  <si>
    <t>Miscellaneous Rent Revenue</t>
  </si>
  <si>
    <t>Vacancy Percentage:</t>
  </si>
  <si>
    <t xml:space="preserve">Apartments - </t>
  </si>
  <si>
    <t>Miscellaneous</t>
  </si>
  <si>
    <t>Total Vacancies</t>
  </si>
  <si>
    <t>Total Living Revenue</t>
  </si>
  <si>
    <t xml:space="preserve">Other Revenue  </t>
  </si>
  <si>
    <t>Total Other Revenue</t>
  </si>
  <si>
    <t>FUNDED RESERVES:</t>
  </si>
  <si>
    <t>Operating
Reserve
Accounts</t>
  </si>
  <si>
    <t>Replacement Reserve Accounts</t>
  </si>
  <si>
    <t>Transition
Reserve
Accounts</t>
  </si>
  <si>
    <t>B. Ending Account Balance:</t>
  </si>
  <si>
    <t>Enter amounts under Rent Revenues, Financial Expenses, and Funded Reserves, etc. for residential units and commercial space, as applicable to the project.</t>
  </si>
  <si>
    <t>EAST BAY HOME COLLABORATIVE</t>
  </si>
  <si>
    <t>Annual Compliance Report</t>
  </si>
  <si>
    <t>for</t>
  </si>
  <si>
    <t>Alameda County Housing and Community Development</t>
  </si>
  <si>
    <t>Operating Reserves should be</t>
  </si>
  <si>
    <t>Replacement Reserves should be</t>
  </si>
  <si>
    <t>Comments/Explanations</t>
  </si>
  <si>
    <t>Annual Other Reserve
(specify)</t>
  </si>
  <si>
    <r>
      <t>Certification Area:</t>
    </r>
    <r>
      <rPr>
        <sz val="12"/>
        <rFont val="Arial"/>
        <family val="2"/>
      </rPr>
      <t xml:space="preserve">  Complete this required area above.</t>
    </r>
  </si>
  <si>
    <t>6. AUDIT</t>
  </si>
  <si>
    <t>5. RESERVE AND OTHER ACCOUNT BALANCES</t>
  </si>
  <si>
    <t>5. RESERVE BALANCES</t>
  </si>
  <si>
    <t>Enter any amounts applicable as appropriate for most recently audited year.</t>
  </si>
  <si>
    <t>N.</t>
  </si>
  <si>
    <t xml:space="preserve">REVENUE ACCOUNTS/RENT REVENUE:  </t>
  </si>
  <si>
    <t xml:space="preserve">ASSISTED LIVING/BOARD &amp; CARE REVENUES: </t>
  </si>
  <si>
    <t xml:space="preserve">FINANCIAL REVENUE:  </t>
  </si>
  <si>
    <t xml:space="preserve">OTHER REVENUE:  </t>
  </si>
  <si>
    <t xml:space="preserve">FINANCIAL EXPENSES:  </t>
  </si>
  <si>
    <t>VACANCY LOSS:    (in Negative Dollars)</t>
  </si>
  <si>
    <t>Enter the applicable operating fiscal year (i.e., 1/1/10 to 12/31/10) for the proposed budget into cell numbers F4 and H4.  Data is to be provided based on the most recent audit.</t>
  </si>
  <si>
    <r>
      <t xml:space="preserve">CHECKLIST OF REQUIRED ITEMS: </t>
    </r>
    <r>
      <rPr>
        <sz val="12"/>
        <rFont val="Arial"/>
        <family val="2"/>
      </rPr>
      <t xml:space="preserve">Items 1. through 4. of this Excel workbook must be completed for all projects based on the most recent year audit. 
</t>
    </r>
    <r>
      <rPr>
        <b/>
        <sz val="12"/>
        <rFont val="Arial"/>
        <family val="2"/>
      </rPr>
      <t xml:space="preserve">Note: </t>
    </r>
    <r>
      <rPr>
        <sz val="12"/>
        <rFont val="Arial"/>
        <family val="2"/>
      </rPr>
      <t xml:space="preserve"> Item 5. Reserve Balances only needs to be completed with submission of the "Actual" revenue and expenses following the close of the project's fiscal year.
Please check the boxes to indicate that you have completed each item.</t>
    </r>
  </si>
  <si>
    <r>
      <t xml:space="preserve">After you have saved this Microsoft Excel workbook to your computer, open it. You will see six </t>
    </r>
    <r>
      <rPr>
        <b/>
        <sz val="12"/>
        <rFont val="Arial"/>
        <family val="2"/>
      </rPr>
      <t>tabs</t>
    </r>
    <r>
      <rPr>
        <sz val="12"/>
        <rFont val="Arial"/>
        <family val="2"/>
      </rPr>
      <t xml:space="preserve"> located at the bottom of the worksheet. These identify the worksheets included in the workbook.</t>
    </r>
  </si>
  <si>
    <t>Other (specify):</t>
  </si>
  <si>
    <r>
      <t xml:space="preserve">6. </t>
    </r>
    <r>
      <rPr>
        <b/>
        <sz val="10"/>
        <rFont val="Arial"/>
        <family val="2"/>
      </rPr>
      <t xml:space="preserve">Replacement Reserve Accounts: </t>
    </r>
    <r>
      <rPr>
        <sz val="10"/>
        <rFont val="Arial"/>
        <family val="2"/>
      </rPr>
      <t xml:space="preserve">Have there been any withdrawls from the Replacement Reserve Account? If yes, please state how much and explain for what reason.
</t>
    </r>
  </si>
  <si>
    <r>
      <t xml:space="preserve">6. </t>
    </r>
    <r>
      <rPr>
        <b/>
        <sz val="10"/>
        <rFont val="Arial"/>
        <family val="2"/>
      </rPr>
      <t xml:space="preserve">Operating Reserve Accounts: </t>
    </r>
    <r>
      <rPr>
        <sz val="10"/>
        <rFont val="Arial"/>
        <family val="2"/>
      </rPr>
      <t xml:space="preserve">Have there been any withdrawls from the Operating Reserve Account? If yes, please state how much and for reason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</si>
</sst>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_(* #,##0.0_);_(* \(#,##0.0\);_(* &quot;-&quot;??_);_(@_)"/>
    <numFmt numFmtId="166" formatCode="_(* #,##0_);_(* \(#,##0\);_(* &quot;-&quot;??_);_(@_)"/>
    <numFmt numFmtId="167" formatCode="0.00_);[Red]\(0.00\)"/>
    <numFmt numFmtId="168" formatCode="&quot;$&quot;#,##0"/>
    <numFmt numFmtId="169" formatCode="[$-409]dddd\,\ mmmm\ dd\,\ yyyy"/>
    <numFmt numFmtId="170" formatCode="[$-409]mmmm\ d\,\ yyyy;@"/>
    <numFmt numFmtId="171" formatCode="m/d/yy;@"/>
    <numFmt numFmtId="172" formatCode="[$-409]h:mm:ss\ AM/PM"/>
    <numFmt numFmtId="173" formatCode="0.000000"/>
    <numFmt numFmtId="174" formatCode="0.00000"/>
    <numFmt numFmtId="175" formatCode="0.0000"/>
    <numFmt numFmtId="176" formatCode="0.000"/>
    <numFmt numFmtId="177" formatCode="0.0"/>
  </numFmts>
  <fonts count="74">
    <font>
      <sz val="11"/>
      <color theme="1"/>
      <name val="Calibri"/>
      <family val="2"/>
    </font>
    <font>
      <sz val="11"/>
      <color indexed="8"/>
      <name val="Calibri"/>
      <family val="2"/>
    </font>
    <font>
      <sz val="8"/>
      <name val="Arial"/>
      <family val="2"/>
    </font>
    <font>
      <sz val="10"/>
      <name val="Arial"/>
      <family val="2"/>
    </font>
    <font>
      <b/>
      <sz val="14"/>
      <name val="Arial"/>
      <family val="2"/>
    </font>
    <font>
      <b/>
      <sz val="12"/>
      <name val="Arial"/>
      <family val="2"/>
    </font>
    <font>
      <b/>
      <sz val="10"/>
      <name val="Arial"/>
      <family val="2"/>
    </font>
    <font>
      <sz val="10"/>
      <color indexed="56"/>
      <name val="Arial"/>
      <family val="2"/>
    </font>
    <font>
      <sz val="10"/>
      <color indexed="39"/>
      <name val="Arial"/>
      <family val="2"/>
    </font>
    <font>
      <sz val="10"/>
      <color indexed="12"/>
      <name val="Arial"/>
      <family val="2"/>
    </font>
    <font>
      <sz val="10"/>
      <name val="Tahoma"/>
      <family val="2"/>
    </font>
    <font>
      <sz val="8"/>
      <name val="Tahoma"/>
      <family val="2"/>
    </font>
    <font>
      <b/>
      <sz val="10"/>
      <color indexed="56"/>
      <name val="Arial"/>
      <family val="2"/>
    </font>
    <font>
      <sz val="12"/>
      <name val="Arial"/>
      <family val="2"/>
    </font>
    <font>
      <b/>
      <i/>
      <sz val="10"/>
      <name val="Arial"/>
      <family val="2"/>
    </font>
    <font>
      <i/>
      <sz val="10"/>
      <name val="Arial"/>
      <family val="2"/>
    </font>
    <font>
      <b/>
      <sz val="10"/>
      <color indexed="12"/>
      <name val="Arial"/>
      <family val="2"/>
    </font>
    <font>
      <i/>
      <sz val="8"/>
      <name val="Arial"/>
      <family val="2"/>
    </font>
    <font>
      <b/>
      <sz val="16"/>
      <name val="Arial"/>
      <family val="2"/>
    </font>
    <font>
      <sz val="12"/>
      <color indexed="56"/>
      <name val="Arial"/>
      <family val="2"/>
    </font>
    <font>
      <b/>
      <sz val="9"/>
      <name val="Arial"/>
      <family val="2"/>
    </font>
    <font>
      <b/>
      <u val="single"/>
      <sz val="12"/>
      <name val="Arial"/>
      <family val="2"/>
    </font>
    <font>
      <u val="single"/>
      <sz val="12"/>
      <name val="Arial"/>
      <family val="2"/>
    </font>
    <font>
      <b/>
      <sz val="7"/>
      <name val="Arial"/>
      <family val="2"/>
    </font>
    <font>
      <sz val="9"/>
      <name val="Arial"/>
      <family val="2"/>
    </font>
    <font>
      <b/>
      <sz val="11"/>
      <name val="Arial"/>
      <family val="2"/>
    </font>
    <font>
      <b/>
      <i/>
      <u val="single"/>
      <sz val="11"/>
      <name val="Arial"/>
      <family val="2"/>
    </font>
    <font>
      <b/>
      <i/>
      <sz val="11"/>
      <name val="Arial"/>
      <family val="2"/>
    </font>
    <font>
      <b/>
      <i/>
      <u val="double"/>
      <sz val="10"/>
      <color indexed="10"/>
      <name val="Arial"/>
      <family val="2"/>
    </font>
    <font>
      <sz val="10"/>
      <name val="Garamond"/>
      <family val="1"/>
    </font>
    <font>
      <sz val="11"/>
      <name val="Arial"/>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Arial"/>
      <family val="2"/>
    </font>
    <font>
      <sz val="11"/>
      <name val="Calibri"/>
      <family val="2"/>
    </font>
    <font>
      <b/>
      <u val="single"/>
      <sz val="11"/>
      <color indexed="8"/>
      <name val="Calibri"/>
      <family val="2"/>
    </font>
    <font>
      <u val="single"/>
      <sz val="11"/>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u val="single"/>
      <sz val="11"/>
      <color theme="1"/>
      <name val="Calibri"/>
      <family val="2"/>
    </font>
    <font>
      <u val="single"/>
      <sz val="11"/>
      <color theme="1"/>
      <name val="Calibri"/>
      <family val="2"/>
    </font>
    <font>
      <b/>
      <sz val="12"/>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1"/>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00"/>
        <bgColor indexed="64"/>
      </patternFill>
    </fill>
    <fill>
      <patternFill patternType="darkDown">
        <bgColor indexed="22"/>
      </patternFill>
    </fill>
    <fill>
      <patternFill patternType="solid">
        <fgColor indexed="22"/>
        <bgColor indexed="64"/>
      </patternFill>
    </fill>
    <fill>
      <patternFill patternType="solid">
        <fgColor theme="0" tint="-0.24997000396251678"/>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medium"/>
      <bottom>
        <color indexed="63"/>
      </bottom>
    </border>
    <border>
      <left style="thin"/>
      <right style="double"/>
      <top>
        <color indexed="63"/>
      </top>
      <bottom style="thin"/>
    </border>
    <border>
      <left>
        <color indexed="63"/>
      </left>
      <right style="thin"/>
      <top>
        <color indexed="63"/>
      </top>
      <bottom style="dotted"/>
    </border>
    <border>
      <left>
        <color indexed="63"/>
      </left>
      <right style="thin"/>
      <top style="dotted"/>
      <bottom style="dotted"/>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double"/>
      <top style="thin"/>
      <bottom style="thin"/>
    </border>
    <border>
      <left>
        <color indexed="63"/>
      </left>
      <right>
        <color indexed="63"/>
      </right>
      <top style="double"/>
      <bottom>
        <color indexed="63"/>
      </bottom>
    </border>
    <border>
      <left style="medium"/>
      <right>
        <color indexed="63"/>
      </right>
      <top>
        <color indexed="63"/>
      </top>
      <bottom>
        <color indexed="63"/>
      </bottom>
    </border>
    <border>
      <left style="double"/>
      <right>
        <color indexed="63"/>
      </right>
      <top style="thin"/>
      <bottom style="thin"/>
    </border>
    <border>
      <left style="double"/>
      <right>
        <color indexed="63"/>
      </right>
      <top style="double"/>
      <bottom style="medium"/>
    </border>
    <border>
      <left>
        <color indexed="63"/>
      </left>
      <right>
        <color indexed="63"/>
      </right>
      <top style="double"/>
      <bottom style="medium"/>
    </border>
    <border>
      <left>
        <color indexed="63"/>
      </left>
      <right style="double"/>
      <top style="double"/>
      <bottom>
        <color indexed="63"/>
      </bottom>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style="thin"/>
      <bottom style="double"/>
    </border>
    <border>
      <left>
        <color indexed="63"/>
      </left>
      <right>
        <color indexed="63"/>
      </right>
      <top style="thin"/>
      <bottom style="double"/>
    </border>
    <border>
      <left>
        <color indexed="63"/>
      </left>
      <right style="double"/>
      <top style="thin"/>
      <bottom style="double"/>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09">
    <xf numFmtId="0" fontId="0" fillId="0" borderId="0" xfId="0" applyFont="1" applyAlignment="1">
      <alignment/>
    </xf>
    <xf numFmtId="0" fontId="3" fillId="0" borderId="0" xfId="0" applyFont="1" applyBorder="1" applyAlignment="1" applyProtection="1">
      <alignment/>
      <protection/>
    </xf>
    <xf numFmtId="0" fontId="3" fillId="0" borderId="0" xfId="0" applyFont="1" applyBorder="1" applyAlignment="1">
      <alignment horizontal="right"/>
    </xf>
    <xf numFmtId="0" fontId="5" fillId="0" borderId="0" xfId="0" applyFont="1" applyBorder="1" applyAlignment="1" applyProtection="1">
      <alignment horizontal="center" vertical="top"/>
      <protection/>
    </xf>
    <xf numFmtId="0" fontId="3" fillId="0" borderId="0" xfId="0" applyFont="1" applyBorder="1" applyAlignment="1">
      <alignment/>
    </xf>
    <xf numFmtId="0" fontId="6" fillId="0" borderId="0" xfId="0" applyFont="1" applyBorder="1" applyAlignment="1" applyProtection="1">
      <alignment horizontal="center"/>
      <protection/>
    </xf>
    <xf numFmtId="164" fontId="7" fillId="0" borderId="10" xfId="0" applyNumberFormat="1"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left"/>
      <protection/>
    </xf>
    <xf numFmtId="0" fontId="7" fillId="0" borderId="10" xfId="0" applyFont="1" applyBorder="1" applyAlignment="1" applyProtection="1">
      <alignment horizontal="left"/>
      <protection/>
    </xf>
    <xf numFmtId="0" fontId="3" fillId="0" borderId="0" xfId="0" applyFont="1" applyBorder="1" applyAlignment="1" applyProtection="1">
      <alignment horizontal="right"/>
      <protection/>
    </xf>
    <xf numFmtId="10" fontId="3" fillId="0" borderId="0" xfId="0" applyNumberFormat="1" applyFont="1" applyBorder="1" applyAlignment="1" applyProtection="1">
      <alignment/>
      <protection/>
    </xf>
    <xf numFmtId="0" fontId="3" fillId="0" borderId="10" xfId="0" applyFont="1" applyBorder="1" applyAlignment="1" applyProtection="1">
      <alignment/>
      <protection/>
    </xf>
    <xf numFmtId="0" fontId="6" fillId="0" borderId="11" xfId="0" applyFont="1" applyBorder="1" applyAlignment="1" applyProtection="1">
      <alignment horizontal="centerContinuous" wrapText="1"/>
      <protection/>
    </xf>
    <xf numFmtId="0" fontId="3" fillId="0" borderId="12" xfId="0" applyNumberFormat="1" applyFont="1" applyBorder="1" applyAlignment="1" applyProtection="1" quotePrefix="1">
      <alignment horizontal="right"/>
      <protection/>
    </xf>
    <xf numFmtId="0" fontId="6" fillId="0" borderId="0" xfId="0" applyFont="1" applyBorder="1" applyAlignment="1" applyProtection="1">
      <alignment horizontal="left"/>
      <protection/>
    </xf>
    <xf numFmtId="0" fontId="3" fillId="0" borderId="13" xfId="0" applyFont="1" applyBorder="1" applyAlignment="1" applyProtection="1">
      <alignment/>
      <protection/>
    </xf>
    <xf numFmtId="49" fontId="3" fillId="0" borderId="14" xfId="0" applyNumberFormat="1" applyFont="1" applyBorder="1" applyAlignment="1" applyProtection="1">
      <alignment horizontal="right"/>
      <protection/>
    </xf>
    <xf numFmtId="0" fontId="3" fillId="0" borderId="15" xfId="0" applyFont="1" applyBorder="1" applyAlignment="1" applyProtection="1">
      <alignment horizontal="left"/>
      <protection/>
    </xf>
    <xf numFmtId="0" fontId="3" fillId="0" borderId="14" xfId="0" applyFont="1" applyBorder="1" applyAlignment="1" applyProtection="1" quotePrefix="1">
      <alignment horizontal="centerContinuous"/>
      <protection/>
    </xf>
    <xf numFmtId="0" fontId="3" fillId="0" borderId="14" xfId="0" applyNumberFormat="1" applyFont="1" applyBorder="1" applyAlignment="1" applyProtection="1" quotePrefix="1">
      <alignment horizontal="right"/>
      <protection/>
    </xf>
    <xf numFmtId="0" fontId="6" fillId="0" borderId="16" xfId="0" applyFont="1" applyBorder="1" applyAlignment="1" applyProtection="1">
      <alignment horizontal="left"/>
      <protection/>
    </xf>
    <xf numFmtId="0" fontId="3" fillId="0" borderId="14" xfId="0" applyNumberFormat="1" applyFont="1" applyBorder="1" applyAlignment="1" applyProtection="1">
      <alignment horizontal="right"/>
      <protection/>
    </xf>
    <xf numFmtId="0" fontId="3" fillId="0" borderId="0" xfId="0" applyFont="1" applyAlignment="1" applyProtection="1">
      <alignment horizontal="left"/>
      <protection/>
    </xf>
    <xf numFmtId="0" fontId="6" fillId="0" borderId="10" xfId="0" applyFont="1" applyBorder="1" applyAlignment="1" applyProtection="1">
      <alignment horizontal="left"/>
      <protection/>
    </xf>
    <xf numFmtId="0" fontId="3" fillId="0" borderId="10" xfId="0" applyFont="1" applyBorder="1" applyAlignment="1" applyProtection="1">
      <alignment horizontal="left"/>
      <protection/>
    </xf>
    <xf numFmtId="38" fontId="3" fillId="0" borderId="17" xfId="42" applyNumberFormat="1" applyFont="1" applyBorder="1" applyAlignment="1" applyProtection="1">
      <alignment/>
      <protection/>
    </xf>
    <xf numFmtId="0" fontId="9" fillId="0" borderId="0" xfId="0" applyFont="1" applyBorder="1" applyAlignment="1" applyProtection="1">
      <alignment horizontal="left"/>
      <protection/>
    </xf>
    <xf numFmtId="0" fontId="6" fillId="0" borderId="18" xfId="0" applyFont="1" applyBorder="1" applyAlignment="1" applyProtection="1">
      <alignment horizontal="left"/>
      <protection/>
    </xf>
    <xf numFmtId="0" fontId="3" fillId="0" borderId="18" xfId="0" applyFont="1" applyBorder="1" applyAlignment="1" applyProtection="1">
      <alignment horizontal="left"/>
      <protection/>
    </xf>
    <xf numFmtId="0" fontId="3" fillId="0" borderId="11" xfId="0" applyNumberFormat="1" applyFont="1" applyBorder="1" applyAlignment="1" applyProtection="1" quotePrefix="1">
      <alignment horizontal="right"/>
      <protection/>
    </xf>
    <xf numFmtId="0" fontId="3" fillId="0" borderId="0" xfId="0" applyFont="1" applyFill="1" applyBorder="1" applyAlignment="1" applyProtection="1">
      <alignment horizontal="left"/>
      <protection/>
    </xf>
    <xf numFmtId="0" fontId="6" fillId="0" borderId="11" xfId="0" applyFont="1" applyBorder="1" applyAlignment="1" applyProtection="1">
      <alignment horizontal="centerContinuous"/>
      <protection/>
    </xf>
    <xf numFmtId="0" fontId="3" fillId="0" borderId="14" xfId="0" applyFont="1" applyBorder="1" applyAlignment="1" applyProtection="1">
      <alignment horizontal="centerContinuous"/>
      <protection/>
    </xf>
    <xf numFmtId="38" fontId="3" fillId="0" borderId="19" xfId="0" applyNumberFormat="1" applyFont="1" applyBorder="1" applyAlignment="1" applyProtection="1" quotePrefix="1">
      <alignment/>
      <protection/>
    </xf>
    <xf numFmtId="0" fontId="3" fillId="0" borderId="20" xfId="0" applyFont="1" applyBorder="1" applyAlignment="1" applyProtection="1">
      <alignment horizontal="left"/>
      <protection/>
    </xf>
    <xf numFmtId="0" fontId="3" fillId="0" borderId="21" xfId="0" applyFont="1" applyBorder="1" applyAlignment="1" applyProtection="1">
      <alignment horizontal="left"/>
      <protection/>
    </xf>
    <xf numFmtId="38" fontId="3" fillId="0" borderId="22" xfId="0" applyNumberFormat="1" applyFont="1" applyBorder="1" applyAlignment="1" applyProtection="1" quotePrefix="1">
      <alignment/>
      <protection/>
    </xf>
    <xf numFmtId="0" fontId="6" fillId="0" borderId="11" xfId="0" applyNumberFormat="1" applyFont="1" applyBorder="1" applyAlignment="1" applyProtection="1" quotePrefix="1">
      <alignment horizontal="right"/>
      <protection/>
    </xf>
    <xf numFmtId="0" fontId="6" fillId="0" borderId="20" xfId="0" applyFont="1" applyBorder="1" applyAlignment="1" applyProtection="1">
      <alignment horizontal="left"/>
      <protection/>
    </xf>
    <xf numFmtId="0" fontId="6" fillId="0" borderId="21" xfId="0" applyFont="1" applyBorder="1" applyAlignment="1" applyProtection="1">
      <alignment horizontal="left"/>
      <protection/>
    </xf>
    <xf numFmtId="38" fontId="6" fillId="0" borderId="22" xfId="0" applyNumberFormat="1" applyFont="1" applyBorder="1" applyAlignment="1" applyProtection="1" quotePrefix="1">
      <alignment/>
      <protection/>
    </xf>
    <xf numFmtId="3" fontId="7" fillId="0" borderId="0" xfId="0" applyNumberFormat="1" applyFont="1" applyBorder="1" applyAlignment="1" applyProtection="1">
      <alignment horizontal="right" indent="2"/>
      <protection/>
    </xf>
    <xf numFmtId="0" fontId="6" fillId="0" borderId="0" xfId="0" applyFont="1" applyBorder="1" applyAlignment="1" applyProtection="1">
      <alignment horizontal="center" wrapText="1"/>
      <protection/>
    </xf>
    <xf numFmtId="38" fontId="3" fillId="0" borderId="0" xfId="42" applyNumberFormat="1" applyFont="1" applyBorder="1" applyAlignment="1" applyProtection="1">
      <alignment/>
      <protection/>
    </xf>
    <xf numFmtId="38" fontId="7" fillId="0" borderId="0" xfId="42" applyNumberFormat="1" applyFont="1" applyBorder="1" applyAlignment="1" applyProtection="1">
      <alignment/>
      <protection/>
    </xf>
    <xf numFmtId="38" fontId="8" fillId="0" borderId="0" xfId="42" applyNumberFormat="1" applyFont="1" applyBorder="1" applyAlignment="1" applyProtection="1">
      <alignment/>
      <protection/>
    </xf>
    <xf numFmtId="38" fontId="9" fillId="0" borderId="0" xfId="42" applyNumberFormat="1" applyFont="1" applyBorder="1" applyAlignment="1" applyProtection="1">
      <alignment/>
      <protection/>
    </xf>
    <xf numFmtId="38" fontId="9" fillId="0" borderId="0" xfId="0" applyNumberFormat="1" applyFont="1" applyBorder="1" applyAlignment="1" applyProtection="1">
      <alignment/>
      <protection/>
    </xf>
    <xf numFmtId="38" fontId="3" fillId="0" borderId="0" xfId="0" applyNumberFormat="1" applyFont="1" applyBorder="1" applyAlignment="1" applyProtection="1" quotePrefix="1">
      <alignment/>
      <protection/>
    </xf>
    <xf numFmtId="38" fontId="6" fillId="0" borderId="0" xfId="0" applyNumberFormat="1" applyFont="1" applyBorder="1" applyAlignment="1" applyProtection="1" quotePrefix="1">
      <alignment/>
      <protection/>
    </xf>
    <xf numFmtId="0" fontId="3" fillId="0" borderId="17" xfId="0" applyFont="1" applyBorder="1" applyAlignment="1" applyProtection="1" quotePrefix="1">
      <alignment horizontal="centerContinuous"/>
      <protection/>
    </xf>
    <xf numFmtId="0" fontId="3" fillId="0" borderId="23" xfId="0" applyNumberFormat="1" applyFont="1" applyBorder="1" applyAlignment="1" applyProtection="1" quotePrefix="1">
      <alignment horizontal="centerContinuous"/>
      <protection/>
    </xf>
    <xf numFmtId="0" fontId="6" fillId="0" borderId="19" xfId="0" applyNumberFormat="1" applyFont="1" applyBorder="1" applyAlignment="1" applyProtection="1">
      <alignment horizontal="centerContinuous"/>
      <protection/>
    </xf>
    <xf numFmtId="0" fontId="3" fillId="0" borderId="23" xfId="0" applyFont="1" applyBorder="1" applyAlignment="1" applyProtection="1" quotePrefix="1">
      <alignment horizontal="centerContinuous"/>
      <protection/>
    </xf>
    <xf numFmtId="0" fontId="6" fillId="0" borderId="19" xfId="0" applyFont="1" applyBorder="1" applyAlignment="1" applyProtection="1">
      <alignment horizontal="centerContinuous"/>
      <protection/>
    </xf>
    <xf numFmtId="0" fontId="3" fillId="0" borderId="23" xfId="0" applyFont="1" applyBorder="1" applyAlignment="1" applyProtection="1">
      <alignment horizontal="centerContinuous"/>
      <protection/>
    </xf>
    <xf numFmtId="43" fontId="3" fillId="0" borderId="22" xfId="0" applyNumberFormat="1" applyFont="1" applyBorder="1" applyAlignment="1" applyProtection="1" quotePrefix="1">
      <alignment horizontal="centerContinuous"/>
      <protection/>
    </xf>
    <xf numFmtId="1" fontId="6" fillId="0" borderId="22" xfId="0" applyNumberFormat="1" applyFont="1" applyBorder="1" applyAlignment="1" applyProtection="1">
      <alignment horizontal="centerContinuous"/>
      <protection/>
    </xf>
    <xf numFmtId="0" fontId="3" fillId="0" borderId="17" xfId="0" applyFont="1" applyBorder="1" applyAlignment="1" applyProtection="1" quotePrefix="1">
      <alignment horizontal="center"/>
      <protection/>
    </xf>
    <xf numFmtId="0" fontId="3" fillId="0" borderId="19" xfId="0" applyFont="1" applyBorder="1" applyAlignment="1" applyProtection="1" quotePrefix="1">
      <alignment horizontal="centerContinuous"/>
      <protection/>
    </xf>
    <xf numFmtId="166" fontId="3" fillId="0" borderId="13" xfId="42" applyNumberFormat="1" applyFont="1" applyBorder="1" applyAlignment="1" applyProtection="1">
      <alignment/>
      <protection/>
    </xf>
    <xf numFmtId="166" fontId="0" fillId="0" borderId="0" xfId="42" applyNumberFormat="1" applyFont="1" applyAlignment="1">
      <alignment/>
    </xf>
    <xf numFmtId="166" fontId="7" fillId="0" borderId="17" xfId="42" applyNumberFormat="1" applyFont="1" applyBorder="1" applyAlignment="1" applyProtection="1">
      <alignment horizontal="right"/>
      <protection/>
    </xf>
    <xf numFmtId="166" fontId="7" fillId="0" borderId="23" xfId="42" applyNumberFormat="1" applyFont="1" applyBorder="1" applyAlignment="1" applyProtection="1">
      <alignment horizontal="right"/>
      <protection/>
    </xf>
    <xf numFmtId="166" fontId="3" fillId="0" borderId="22" xfId="42" applyNumberFormat="1" applyFont="1" applyBorder="1" applyAlignment="1" applyProtection="1">
      <alignment horizontal="right"/>
      <protection/>
    </xf>
    <xf numFmtId="166" fontId="6" fillId="0" borderId="22" xfId="42" applyNumberFormat="1" applyFont="1" applyBorder="1" applyAlignment="1" applyProtection="1">
      <alignment horizontal="right"/>
      <protection/>
    </xf>
    <xf numFmtId="0" fontId="6" fillId="0" borderId="24" xfId="0" applyFont="1" applyBorder="1" applyAlignment="1" applyProtection="1">
      <alignment horizontal="center" wrapText="1"/>
      <protection/>
    </xf>
    <xf numFmtId="166" fontId="6" fillId="0" borderId="22" xfId="42" applyNumberFormat="1" applyFont="1" applyBorder="1" applyAlignment="1" applyProtection="1">
      <alignment horizontal="center" wrapText="1"/>
      <protection/>
    </xf>
    <xf numFmtId="164" fontId="7" fillId="0" borderId="0" xfId="0" applyNumberFormat="1" applyFont="1" applyBorder="1" applyAlignment="1" applyProtection="1">
      <alignment horizontal="center"/>
      <protection/>
    </xf>
    <xf numFmtId="38" fontId="6" fillId="0" borderId="19" xfId="42" applyNumberFormat="1" applyFont="1" applyBorder="1" applyAlignment="1" applyProtection="1">
      <alignment/>
      <protection/>
    </xf>
    <xf numFmtId="0" fontId="3" fillId="0" borderId="0" xfId="55">
      <alignment/>
      <protection/>
    </xf>
    <xf numFmtId="0" fontId="6" fillId="0" borderId="0" xfId="55" applyFont="1" applyBorder="1" applyAlignment="1" applyProtection="1">
      <alignment horizontal="left"/>
      <protection/>
    </xf>
    <xf numFmtId="0" fontId="3" fillId="0" borderId="0" xfId="55" applyBorder="1">
      <alignment/>
      <protection/>
    </xf>
    <xf numFmtId="0" fontId="6" fillId="0" borderId="0" xfId="55" applyFont="1" applyBorder="1" applyAlignment="1" applyProtection="1">
      <alignment horizontal="left" vertical="top"/>
      <protection/>
    </xf>
    <xf numFmtId="0" fontId="3" fillId="0" borderId="0" xfId="0" applyFont="1" applyBorder="1" applyAlignment="1" applyProtection="1">
      <alignment horizontal="left" vertical="top"/>
      <protection/>
    </xf>
    <xf numFmtId="0" fontId="3" fillId="0" borderId="0" xfId="0" applyFont="1" applyBorder="1" applyAlignment="1" applyProtection="1">
      <alignment horizontal="center"/>
      <protection/>
    </xf>
    <xf numFmtId="0" fontId="6" fillId="0" borderId="19" xfId="0" applyFont="1" applyBorder="1" applyAlignment="1" applyProtection="1">
      <alignment horizontal="center" vertical="center" wrapText="1"/>
      <protection/>
    </xf>
    <xf numFmtId="167" fontId="3" fillId="0" borderId="23" xfId="0" applyNumberFormat="1" applyFont="1" applyBorder="1" applyAlignment="1" applyProtection="1" quotePrefix="1">
      <alignment horizontal="fill"/>
      <protection/>
    </xf>
    <xf numFmtId="0" fontId="3" fillId="0" borderId="11" xfId="0" applyFont="1" applyBorder="1" applyAlignment="1" applyProtection="1">
      <alignment horizontal="centerContinuous"/>
      <protection/>
    </xf>
    <xf numFmtId="0" fontId="14" fillId="0" borderId="18" xfId="0" applyFont="1" applyBorder="1" applyAlignment="1" applyProtection="1">
      <alignment horizontal="left"/>
      <protection/>
    </xf>
    <xf numFmtId="0" fontId="6" fillId="0" borderId="15" xfId="0" applyFont="1" applyBorder="1" applyAlignment="1" applyProtection="1">
      <alignment horizontal="left"/>
      <protection/>
    </xf>
    <xf numFmtId="0" fontId="15" fillId="0" borderId="10" xfId="0" applyFont="1" applyBorder="1" applyAlignment="1" applyProtection="1">
      <alignment/>
      <protection/>
    </xf>
    <xf numFmtId="0" fontId="6" fillId="0" borderId="16" xfId="0" applyFont="1" applyBorder="1" applyAlignment="1" applyProtection="1">
      <alignment horizontal="left" vertical="center"/>
      <protection/>
    </xf>
    <xf numFmtId="0" fontId="17" fillId="0" borderId="0" xfId="0" applyFont="1" applyBorder="1" applyAlignment="1" applyProtection="1">
      <alignment horizontal="left"/>
      <protection/>
    </xf>
    <xf numFmtId="0" fontId="3" fillId="0" borderId="0" xfId="0" applyFont="1" applyFill="1" applyBorder="1" applyAlignment="1" applyProtection="1" quotePrefix="1">
      <alignment horizontal="centerContinuous"/>
      <protection/>
    </xf>
    <xf numFmtId="0" fontId="3" fillId="0" borderId="0" xfId="0" applyFont="1" applyFill="1" applyBorder="1" applyAlignment="1" applyProtection="1">
      <alignment horizontal="centerContinuous"/>
      <protection/>
    </xf>
    <xf numFmtId="0" fontId="3" fillId="0" borderId="11" xfId="0" applyFont="1" applyFill="1" applyBorder="1" applyAlignment="1" applyProtection="1">
      <alignment horizontal="centerContinuous"/>
      <protection/>
    </xf>
    <xf numFmtId="0" fontId="3" fillId="0" borderId="24" xfId="0" applyFont="1" applyFill="1" applyBorder="1" applyAlignment="1" applyProtection="1">
      <alignment horizontal="centerContinuous"/>
      <protection/>
    </xf>
    <xf numFmtId="38" fontId="6" fillId="0" borderId="19" xfId="42" applyNumberFormat="1" applyFont="1" applyFill="1" applyBorder="1" applyAlignment="1" applyProtection="1">
      <alignment/>
      <protection/>
    </xf>
    <xf numFmtId="0" fontId="3" fillId="0" borderId="14" xfId="0" applyFont="1" applyFill="1" applyBorder="1" applyAlignment="1" applyProtection="1">
      <alignment horizontal="centerContinuous"/>
      <protection/>
    </xf>
    <xf numFmtId="0" fontId="6" fillId="0" borderId="0" xfId="0" applyFont="1" applyFill="1" applyBorder="1" applyAlignment="1" applyProtection="1">
      <alignment horizontal="left"/>
      <protection/>
    </xf>
    <xf numFmtId="38" fontId="6" fillId="0" borderId="23" xfId="0" applyNumberFormat="1" applyFont="1" applyFill="1" applyBorder="1" applyAlignment="1" applyProtection="1">
      <alignment/>
      <protection/>
    </xf>
    <xf numFmtId="0" fontId="3" fillId="0" borderId="14" xfId="0" applyFont="1" applyFill="1" applyBorder="1" applyAlignment="1" applyProtection="1" quotePrefix="1">
      <alignment horizontal="centerContinuous"/>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horizontal="center"/>
      <protection/>
    </xf>
    <xf numFmtId="37" fontId="3" fillId="0" borderId="23" xfId="0" applyNumberFormat="1" applyFont="1" applyBorder="1" applyAlignment="1" applyProtection="1">
      <alignment/>
      <protection/>
    </xf>
    <xf numFmtId="37" fontId="9" fillId="0" borderId="23" xfId="42" applyNumberFormat="1" applyFont="1" applyFill="1" applyBorder="1" applyAlignment="1" applyProtection="1">
      <alignment/>
      <protection/>
    </xf>
    <xf numFmtId="37" fontId="9" fillId="0" borderId="23" xfId="0" applyNumberFormat="1" applyFont="1" applyFill="1" applyBorder="1" applyAlignment="1" applyProtection="1">
      <alignment/>
      <protection/>
    </xf>
    <xf numFmtId="37" fontId="6" fillId="0" borderId="23" xfId="0" applyNumberFormat="1" applyFont="1" applyFill="1" applyBorder="1" applyAlignment="1" applyProtection="1">
      <alignment/>
      <protection/>
    </xf>
    <xf numFmtId="167" fontId="3" fillId="0" borderId="17" xfId="0" applyNumberFormat="1" applyFont="1" applyBorder="1" applyAlignment="1" applyProtection="1" quotePrefix="1">
      <alignment horizontal="fill"/>
      <protection/>
    </xf>
    <xf numFmtId="40" fontId="3" fillId="0" borderId="23" xfId="42" applyNumberFormat="1" applyFont="1" applyBorder="1" applyAlignment="1" applyProtection="1" quotePrefix="1">
      <alignment horizontal="right"/>
      <protection/>
    </xf>
    <xf numFmtId="38" fontId="3" fillId="0" borderId="23" xfId="42" applyNumberFormat="1" applyFont="1" applyBorder="1" applyAlignment="1" applyProtection="1" quotePrefix="1">
      <alignment horizontal="right"/>
      <protection/>
    </xf>
    <xf numFmtId="38" fontId="6" fillId="0" borderId="19" xfId="0" applyNumberFormat="1" applyFont="1" applyBorder="1" applyAlignment="1" applyProtection="1">
      <alignment/>
      <protection/>
    </xf>
    <xf numFmtId="38" fontId="3" fillId="0" borderId="17" xfId="42" applyNumberFormat="1" applyFont="1" applyBorder="1" applyAlignment="1" applyProtection="1">
      <alignment horizontal="right"/>
      <protection/>
    </xf>
    <xf numFmtId="38" fontId="3" fillId="0" borderId="23" xfId="42" applyNumberFormat="1" applyFont="1" applyBorder="1" applyAlignment="1" applyProtection="1">
      <alignment horizontal="right"/>
      <protection/>
    </xf>
    <xf numFmtId="38" fontId="3" fillId="0" borderId="23" xfId="42" applyNumberFormat="1" applyFont="1" applyFill="1" applyBorder="1" applyAlignment="1" applyProtection="1">
      <alignment horizontal="right"/>
      <protection/>
    </xf>
    <xf numFmtId="38" fontId="6" fillId="0" borderId="19" xfId="42" applyNumberFormat="1" applyFont="1" applyBorder="1" applyAlignment="1" applyProtection="1">
      <alignment horizontal="right"/>
      <protection/>
    </xf>
    <xf numFmtId="38" fontId="6" fillId="0" borderId="19" xfId="0" applyNumberFormat="1" applyFont="1" applyFill="1" applyBorder="1" applyAlignment="1" applyProtection="1">
      <alignment/>
      <protection/>
    </xf>
    <xf numFmtId="37" fontId="6" fillId="0" borderId="19" xfId="0" applyNumberFormat="1" applyFont="1" applyFill="1" applyBorder="1" applyAlignment="1" applyProtection="1">
      <alignment/>
      <protection/>
    </xf>
    <xf numFmtId="37" fontId="6" fillId="0" borderId="11" xfId="0" applyNumberFormat="1" applyFont="1" applyFill="1" applyBorder="1" applyAlignment="1" applyProtection="1">
      <alignment/>
      <protection/>
    </xf>
    <xf numFmtId="0" fontId="6" fillId="0" borderId="22" xfId="0" applyFont="1" applyBorder="1" applyAlignment="1" applyProtection="1">
      <alignment horizontal="center" vertical="center" wrapText="1"/>
      <protection/>
    </xf>
    <xf numFmtId="38" fontId="6" fillId="0" borderId="22" xfId="42" applyNumberFormat="1" applyFont="1" applyBorder="1" applyAlignment="1" applyProtection="1">
      <alignment/>
      <protection/>
    </xf>
    <xf numFmtId="0" fontId="13" fillId="0" borderId="0" xfId="0" applyFont="1" applyBorder="1" applyAlignment="1" applyProtection="1">
      <alignment/>
      <protection/>
    </xf>
    <xf numFmtId="0" fontId="5" fillId="0" borderId="0" xfId="0" applyFont="1" applyBorder="1" applyAlignment="1" applyProtection="1">
      <alignment horizontal="center"/>
      <protection/>
    </xf>
    <xf numFmtId="14" fontId="19" fillId="33" borderId="10" xfId="0" applyNumberFormat="1" applyFont="1" applyFill="1" applyBorder="1" applyAlignment="1" applyProtection="1">
      <alignment horizontal="center"/>
      <protection locked="0"/>
    </xf>
    <xf numFmtId="0" fontId="13" fillId="0" borderId="0" xfId="0" applyFont="1" applyBorder="1" applyAlignment="1" applyProtection="1">
      <alignment horizontal="center"/>
      <protection/>
    </xf>
    <xf numFmtId="14" fontId="7" fillId="0" borderId="0" xfId="0" applyNumberFormat="1" applyFont="1" applyFill="1" applyBorder="1" applyAlignment="1" applyProtection="1">
      <alignment horizontal="center"/>
      <protection locked="0"/>
    </xf>
    <xf numFmtId="0" fontId="13" fillId="0" borderId="0" xfId="0" applyFont="1" applyBorder="1" applyAlignment="1" applyProtection="1">
      <alignment horizontal="right"/>
      <protection/>
    </xf>
    <xf numFmtId="0" fontId="7" fillId="33" borderId="10" xfId="0" applyFont="1" applyFill="1" applyBorder="1" applyAlignment="1" applyProtection="1">
      <alignment horizontal="right" indent="2"/>
      <protection locked="0"/>
    </xf>
    <xf numFmtId="10" fontId="13" fillId="0" borderId="0" xfId="0" applyNumberFormat="1" applyFont="1" applyBorder="1" applyAlignment="1" applyProtection="1">
      <alignment/>
      <protection/>
    </xf>
    <xf numFmtId="0" fontId="7" fillId="33" borderId="20" xfId="0" applyFont="1" applyFill="1" applyBorder="1" applyAlignment="1" applyProtection="1">
      <alignment horizontal="right" indent="2"/>
      <protection locked="0"/>
    </xf>
    <xf numFmtId="0" fontId="13" fillId="0" borderId="0" xfId="0" applyFont="1" applyAlignment="1" applyProtection="1">
      <alignment/>
      <protection/>
    </xf>
    <xf numFmtId="0" fontId="3" fillId="0" borderId="0" xfId="0" applyFont="1" applyAlignment="1" applyProtection="1">
      <alignment/>
      <protection/>
    </xf>
    <xf numFmtId="14" fontId="7" fillId="33" borderId="20" xfId="0" applyNumberFormat="1" applyFont="1" applyFill="1" applyBorder="1" applyAlignment="1" applyProtection="1">
      <alignment horizontal="left" vertical="top"/>
      <protection locked="0"/>
    </xf>
    <xf numFmtId="3" fontId="7" fillId="0" borderId="0" xfId="0" applyNumberFormat="1" applyFont="1" applyFill="1" applyBorder="1" applyAlignment="1" applyProtection="1">
      <alignment horizontal="right" indent="2"/>
      <protection/>
    </xf>
    <xf numFmtId="0" fontId="5" fillId="0" borderId="0" xfId="0" applyFont="1" applyFill="1" applyBorder="1" applyAlignment="1" applyProtection="1">
      <alignment horizontal="left" vertical="center" wrapText="1"/>
      <protection/>
    </xf>
    <xf numFmtId="168" fontId="13" fillId="0" borderId="0" xfId="0" applyNumberFormat="1" applyFont="1" applyFill="1" applyBorder="1" applyAlignment="1" applyProtection="1">
      <alignment horizontal="center"/>
      <protection/>
    </xf>
    <xf numFmtId="0" fontId="5" fillId="0" borderId="0" xfId="0" applyFont="1" applyAlignment="1" applyProtection="1">
      <alignment horizontal="left" wrapText="1"/>
      <protection/>
    </xf>
    <xf numFmtId="0" fontId="6" fillId="0" borderId="0" xfId="0" applyFont="1" applyAlignment="1" applyProtection="1">
      <alignment horizontal="left"/>
      <protection/>
    </xf>
    <xf numFmtId="0" fontId="6" fillId="34" borderId="0" xfId="0" applyFont="1" applyFill="1" applyAlignment="1" applyProtection="1">
      <alignment horizontal="left" wrapText="1"/>
      <protection/>
    </xf>
    <xf numFmtId="0" fontId="5" fillId="0" borderId="0" xfId="0" applyFont="1" applyBorder="1" applyAlignment="1" applyProtection="1">
      <alignment vertical="center"/>
      <protection/>
    </xf>
    <xf numFmtId="0" fontId="6" fillId="34" borderId="0" xfId="0" applyFont="1" applyFill="1" applyBorder="1" applyAlignment="1" applyProtection="1">
      <alignment horizontal="left" wrapText="1"/>
      <protection/>
    </xf>
    <xf numFmtId="14" fontId="6" fillId="33" borderId="25" xfId="0" applyNumberFormat="1" applyFont="1" applyFill="1" applyBorder="1" applyAlignment="1" applyProtection="1">
      <alignment horizontal="left" wrapText="1"/>
      <protection locked="0"/>
    </xf>
    <xf numFmtId="0" fontId="5" fillId="0" borderId="0" xfId="0" applyFont="1" applyBorder="1" applyAlignment="1" applyProtection="1">
      <alignment horizontal="left" vertical="top"/>
      <protection/>
    </xf>
    <xf numFmtId="0" fontId="5" fillId="0" borderId="0" xfId="0" applyFont="1" applyBorder="1" applyAlignment="1" applyProtection="1">
      <alignment horizontal="right" vertical="top"/>
      <protection/>
    </xf>
    <xf numFmtId="0" fontId="13" fillId="34" borderId="0" xfId="0" applyFont="1" applyFill="1" applyBorder="1" applyAlignment="1" applyProtection="1">
      <alignment horizontal="center"/>
      <protection/>
    </xf>
    <xf numFmtId="0" fontId="13" fillId="34" borderId="0" xfId="0" applyFont="1" applyFill="1" applyBorder="1" applyAlignment="1" applyProtection="1">
      <alignment/>
      <protection/>
    </xf>
    <xf numFmtId="0" fontId="3" fillId="34" borderId="26" xfId="0" applyFont="1" applyFill="1" applyBorder="1" applyAlignment="1" applyProtection="1">
      <alignment horizontal="left"/>
      <protection/>
    </xf>
    <xf numFmtId="0" fontId="13" fillId="0" borderId="0" xfId="0" applyFont="1" applyAlignment="1" applyProtection="1">
      <alignment wrapText="1"/>
      <protection/>
    </xf>
    <xf numFmtId="0" fontId="6" fillId="34" borderId="0" xfId="0" applyFont="1" applyFill="1" applyBorder="1" applyAlignment="1" applyProtection="1">
      <alignment horizontal="left" vertical="center"/>
      <protection/>
    </xf>
    <xf numFmtId="0" fontId="3" fillId="34" borderId="0" xfId="0" applyFont="1" applyFill="1" applyBorder="1" applyAlignment="1" applyProtection="1">
      <alignment/>
      <protection/>
    </xf>
    <xf numFmtId="14" fontId="6" fillId="34" borderId="25" xfId="0" applyNumberFormat="1" applyFont="1" applyFill="1" applyBorder="1" applyAlignment="1" applyProtection="1">
      <alignment horizontal="center" wrapText="1"/>
      <protection locked="0"/>
    </xf>
    <xf numFmtId="0" fontId="3" fillId="34" borderId="0" xfId="0" applyFont="1" applyFill="1" applyAlignment="1" applyProtection="1">
      <alignment horizontal="left"/>
      <protection/>
    </xf>
    <xf numFmtId="0" fontId="5" fillId="34" borderId="27" xfId="0" applyFont="1" applyFill="1" applyBorder="1" applyAlignment="1" applyProtection="1">
      <alignment horizontal="left"/>
      <protection/>
    </xf>
    <xf numFmtId="0" fontId="5" fillId="34" borderId="0" xfId="0" applyFont="1" applyFill="1" applyBorder="1" applyAlignment="1" applyProtection="1">
      <alignment horizontal="left"/>
      <protection/>
    </xf>
    <xf numFmtId="0" fontId="6" fillId="34" borderId="0" xfId="0" applyFont="1" applyFill="1" applyBorder="1" applyAlignment="1" applyProtection="1">
      <alignment horizontal="left"/>
      <protection/>
    </xf>
    <xf numFmtId="0" fontId="6" fillId="0" borderId="0" xfId="0" applyFont="1" applyBorder="1" applyAlignment="1" applyProtection="1">
      <alignment horizontal="right" vertical="top"/>
      <protection/>
    </xf>
    <xf numFmtId="0" fontId="3" fillId="34" borderId="0" xfId="0" applyFont="1" applyFill="1" applyAlignment="1" applyProtection="1">
      <alignment/>
      <protection/>
    </xf>
    <xf numFmtId="0" fontId="6" fillId="0" borderId="0" xfId="0" applyFont="1" applyBorder="1" applyAlignment="1" applyProtection="1">
      <alignment horizontal="center" vertical="top"/>
      <protection/>
    </xf>
    <xf numFmtId="0" fontId="6" fillId="34" borderId="26" xfId="0" applyFont="1" applyFill="1" applyBorder="1" applyAlignment="1" applyProtection="1">
      <alignment horizontal="left"/>
      <protection/>
    </xf>
    <xf numFmtId="0" fontId="6" fillId="0" borderId="26" xfId="0" applyFont="1" applyBorder="1" applyAlignment="1" applyProtection="1">
      <alignment horizontal="right" vertical="top"/>
      <protection/>
    </xf>
    <xf numFmtId="0" fontId="3" fillId="34" borderId="26" xfId="0" applyFont="1" applyFill="1" applyBorder="1" applyAlignment="1" applyProtection="1">
      <alignment/>
      <protection/>
    </xf>
    <xf numFmtId="0" fontId="6" fillId="0" borderId="26" xfId="0" applyFont="1" applyBorder="1" applyAlignment="1" applyProtection="1">
      <alignment horizontal="center" vertical="top"/>
      <protection/>
    </xf>
    <xf numFmtId="0" fontId="5" fillId="34" borderId="0" xfId="0" applyFont="1" applyFill="1" applyAlignment="1" applyProtection="1">
      <alignment/>
      <protection/>
    </xf>
    <xf numFmtId="0" fontId="5" fillId="0" borderId="0" xfId="0" applyFont="1" applyAlignment="1" applyProtection="1">
      <alignment horizontal="left" vertical="top"/>
      <protection/>
    </xf>
    <xf numFmtId="0" fontId="13" fillId="0" borderId="0" xfId="0" applyFont="1" applyAlignment="1" applyProtection="1">
      <alignment horizontal="left" wrapText="1"/>
      <protection/>
    </xf>
    <xf numFmtId="0" fontId="13" fillId="0" borderId="0" xfId="0" applyFont="1" applyAlignment="1" applyProtection="1">
      <alignment horizontal="left" indent="2"/>
      <protection/>
    </xf>
    <xf numFmtId="0" fontId="13" fillId="0" borderId="0" xfId="0" applyFont="1" applyAlignment="1" applyProtection="1">
      <alignment horizontal="left" indent="6"/>
      <protection/>
    </xf>
    <xf numFmtId="0" fontId="5" fillId="0" borderId="0" xfId="0" applyFont="1" applyAlignment="1" applyProtection="1">
      <alignment horizontal="left" indent="6"/>
      <protection/>
    </xf>
    <xf numFmtId="0" fontId="3" fillId="0" borderId="0" xfId="0" applyFont="1" applyAlignment="1">
      <alignment wrapText="1"/>
    </xf>
    <xf numFmtId="0" fontId="5" fillId="0" borderId="0" xfId="0" applyFont="1" applyAlignment="1" applyProtection="1">
      <alignment horizontal="right" vertical="top"/>
      <protection/>
    </xf>
    <xf numFmtId="0" fontId="5" fillId="0" borderId="0" xfId="0" applyFont="1" applyAlignment="1" applyProtection="1" quotePrefix="1">
      <alignment horizontal="left" vertical="top"/>
      <protection/>
    </xf>
    <xf numFmtId="0" fontId="21" fillId="0" borderId="0" xfId="0" applyFont="1" applyAlignment="1" applyProtection="1">
      <alignment horizontal="left" indent="2"/>
      <protection/>
    </xf>
    <xf numFmtId="170" fontId="7" fillId="0" borderId="10" xfId="0" applyNumberFormat="1" applyFont="1" applyBorder="1" applyAlignment="1" applyProtection="1">
      <alignment horizontal="left"/>
      <protection/>
    </xf>
    <xf numFmtId="0" fontId="69" fillId="0" borderId="0" xfId="0" applyFont="1" applyAlignment="1">
      <alignment/>
    </xf>
    <xf numFmtId="0" fontId="69" fillId="0" borderId="0" xfId="0" applyFont="1" applyAlignment="1" applyProtection="1">
      <alignment/>
      <protection/>
    </xf>
    <xf numFmtId="0" fontId="5" fillId="0" borderId="0" xfId="0" applyFont="1" applyAlignment="1" applyProtection="1">
      <alignment horizontal="center" vertical="top"/>
      <protection/>
    </xf>
    <xf numFmtId="42" fontId="3" fillId="33" borderId="22" xfId="0" applyNumberFormat="1" applyFont="1" applyFill="1" applyBorder="1" applyAlignment="1" applyProtection="1">
      <alignment horizontal="right" vertical="center"/>
      <protection locked="0"/>
    </xf>
    <xf numFmtId="0" fontId="3" fillId="34" borderId="0" xfId="0" applyFont="1" applyFill="1" applyBorder="1" applyAlignment="1" applyProtection="1">
      <alignment horizontal="left"/>
      <protection/>
    </xf>
    <xf numFmtId="0" fontId="13" fillId="34" borderId="0" xfId="0" applyFont="1" applyFill="1" applyBorder="1" applyAlignment="1" applyProtection="1">
      <alignment horizontal="left"/>
      <protection/>
    </xf>
    <xf numFmtId="0" fontId="4" fillId="0" borderId="0" xfId="0" applyFont="1" applyBorder="1" applyAlignment="1">
      <alignment horizontal="center"/>
    </xf>
    <xf numFmtId="166" fontId="3" fillId="0" borderId="0" xfId="42" applyNumberFormat="1" applyFont="1" applyBorder="1" applyAlignment="1" applyProtection="1">
      <alignment/>
      <protection/>
    </xf>
    <xf numFmtId="166" fontId="7" fillId="0" borderId="0" xfId="42" applyNumberFormat="1" applyFont="1" applyBorder="1" applyAlignment="1" applyProtection="1">
      <alignment horizontal="right"/>
      <protection/>
    </xf>
    <xf numFmtId="0" fontId="7" fillId="0" borderId="0" xfId="0" applyFont="1" applyBorder="1" applyAlignment="1" applyProtection="1">
      <alignment horizontal="right" indent="2"/>
      <protection/>
    </xf>
    <xf numFmtId="37" fontId="3" fillId="0" borderId="0" xfId="42" applyNumberFormat="1" applyFont="1" applyBorder="1" applyAlignment="1" applyProtection="1">
      <alignment horizontal="right"/>
      <protection/>
    </xf>
    <xf numFmtId="37" fontId="3" fillId="0" borderId="0" xfId="42" applyNumberFormat="1" applyFont="1" applyFill="1" applyBorder="1" applyAlignment="1" applyProtection="1">
      <alignment horizontal="right"/>
      <protection/>
    </xf>
    <xf numFmtId="9" fontId="6" fillId="0" borderId="22" xfId="59" applyFont="1" applyBorder="1" applyAlignment="1" applyProtection="1">
      <alignment/>
      <protection/>
    </xf>
    <xf numFmtId="14" fontId="3" fillId="0" borderId="0" xfId="0" applyNumberFormat="1" applyFont="1" applyBorder="1" applyAlignment="1" applyProtection="1">
      <alignment/>
      <protection/>
    </xf>
    <xf numFmtId="38" fontId="6" fillId="0" borderId="23" xfId="42" applyNumberFormat="1" applyFont="1" applyBorder="1" applyAlignment="1" applyProtection="1">
      <alignment/>
      <protection/>
    </xf>
    <xf numFmtId="0" fontId="30" fillId="35" borderId="0" xfId="0" applyFont="1" applyFill="1" applyAlignment="1" applyProtection="1">
      <alignment/>
      <protection/>
    </xf>
    <xf numFmtId="0" fontId="61" fillId="0" borderId="0" xfId="51" applyAlignment="1">
      <alignment/>
    </xf>
    <xf numFmtId="0" fontId="61" fillId="0" borderId="0" xfId="51" applyBorder="1" applyAlignment="1">
      <alignment/>
    </xf>
    <xf numFmtId="0" fontId="61" fillId="0" borderId="22" xfId="51" applyBorder="1" applyAlignment="1">
      <alignment/>
    </xf>
    <xf numFmtId="0" fontId="61" fillId="36" borderId="22" xfId="51" applyFill="1" applyBorder="1" applyAlignment="1">
      <alignment/>
    </xf>
    <xf numFmtId="0" fontId="61" fillId="0" borderId="22" xfId="51" applyFill="1" applyBorder="1" applyAlignment="1">
      <alignment/>
    </xf>
    <xf numFmtId="9" fontId="61" fillId="0" borderId="22" xfId="59" applyFont="1" applyBorder="1" applyAlignment="1">
      <alignment/>
    </xf>
    <xf numFmtId="0" fontId="61" fillId="0" borderId="22" xfId="51" applyBorder="1" applyAlignment="1">
      <alignment wrapText="1"/>
    </xf>
    <xf numFmtId="38" fontId="61" fillId="0" borderId="22" xfId="51" applyNumberFormat="1" applyBorder="1" applyAlignment="1">
      <alignment/>
    </xf>
    <xf numFmtId="171" fontId="24" fillId="0" borderId="20" xfId="56" applyNumberFormat="1" applyFont="1" applyFill="1" applyBorder="1" applyAlignment="1" applyProtection="1">
      <alignment horizontal="center" vertical="center"/>
      <protection/>
    </xf>
    <xf numFmtId="42" fontId="3" fillId="33" borderId="22" xfId="0" applyNumberFormat="1" applyFont="1" applyFill="1" applyBorder="1" applyAlignment="1" applyProtection="1">
      <alignment horizontal="center" vertical="center"/>
      <protection locked="0"/>
    </xf>
    <xf numFmtId="42" fontId="61" fillId="0" borderId="22" xfId="51" applyNumberFormat="1" applyBorder="1" applyAlignment="1">
      <alignment/>
    </xf>
    <xf numFmtId="0" fontId="61" fillId="0" borderId="22" xfId="51" applyFill="1" applyBorder="1" applyAlignment="1">
      <alignment wrapText="1"/>
    </xf>
    <xf numFmtId="42" fontId="61" fillId="0" borderId="22" xfId="51" applyNumberFormat="1" applyFill="1" applyBorder="1" applyAlignment="1">
      <alignment/>
    </xf>
    <xf numFmtId="1" fontId="0" fillId="0" borderId="0" xfId="0" applyNumberFormat="1" applyAlignment="1">
      <alignment/>
    </xf>
    <xf numFmtId="2" fontId="30" fillId="35" borderId="0" xfId="0" applyNumberFormat="1" applyFont="1" applyFill="1" applyAlignment="1" applyProtection="1">
      <alignment/>
      <protection/>
    </xf>
    <xf numFmtId="0" fontId="3" fillId="0" borderId="14" xfId="0" applyNumberFormat="1" applyFont="1" applyBorder="1" applyAlignment="1" applyProtection="1" quotePrefix="1">
      <alignment horizontal="right"/>
      <protection/>
    </xf>
    <xf numFmtId="0" fontId="3" fillId="0" borderId="0" xfId="0" applyFont="1" applyBorder="1" applyAlignment="1" applyProtection="1">
      <alignment horizontal="left"/>
      <protection/>
    </xf>
    <xf numFmtId="0" fontId="3" fillId="0" borderId="0" xfId="0" applyFont="1" applyAlignment="1" applyProtection="1">
      <alignment horizontal="left"/>
      <protection/>
    </xf>
    <xf numFmtId="0" fontId="3" fillId="0" borderId="10" xfId="0" applyFont="1" applyBorder="1" applyAlignment="1" applyProtection="1">
      <alignment horizontal="left"/>
      <protection/>
    </xf>
    <xf numFmtId="0" fontId="3" fillId="0" borderId="14" xfId="0" applyFont="1" applyBorder="1" applyAlignment="1" applyProtection="1">
      <alignment/>
      <protection/>
    </xf>
    <xf numFmtId="0" fontId="3" fillId="0" borderId="15" xfId="0" applyFont="1" applyBorder="1" applyAlignment="1" applyProtection="1">
      <alignment horizontal="left"/>
      <protection/>
    </xf>
    <xf numFmtId="0" fontId="15" fillId="0" borderId="15" xfId="0" applyFont="1" applyBorder="1" applyAlignment="1" applyProtection="1">
      <alignment horizontal="left"/>
      <protection/>
    </xf>
    <xf numFmtId="0" fontId="14" fillId="0" borderId="18" xfId="0" applyFont="1" applyBorder="1" applyAlignment="1" applyProtection="1">
      <alignment/>
      <protection/>
    </xf>
    <xf numFmtId="0" fontId="3" fillId="0" borderId="12" xfId="0" applyFont="1" applyBorder="1" applyAlignment="1" applyProtection="1">
      <alignment/>
      <protection/>
    </xf>
    <xf numFmtId="0" fontId="3" fillId="0" borderId="11" xfId="0" applyFont="1" applyBorder="1" applyAlignment="1" applyProtection="1">
      <alignment/>
      <protection/>
    </xf>
    <xf numFmtId="0" fontId="14" fillId="0" borderId="10" xfId="0" applyFont="1" applyBorder="1" applyAlignment="1" applyProtection="1">
      <alignment/>
      <protection/>
    </xf>
    <xf numFmtId="0" fontId="3" fillId="0" borderId="15" xfId="0" applyFont="1" applyBorder="1" applyAlignment="1" applyProtection="1" quotePrefix="1">
      <alignment horizontal="fill"/>
      <protection/>
    </xf>
    <xf numFmtId="0" fontId="3" fillId="0" borderId="14" xfId="0" applyNumberFormat="1" applyFont="1" applyBorder="1" applyAlignment="1" applyProtection="1">
      <alignment horizontal="right"/>
      <protection/>
    </xf>
    <xf numFmtId="0" fontId="6" fillId="0" borderId="22" xfId="0" applyFont="1" applyBorder="1" applyAlignment="1" applyProtection="1">
      <alignment horizontal="center" wrapText="1"/>
      <protection/>
    </xf>
    <xf numFmtId="167" fontId="3" fillId="0" borderId="14" xfId="0" applyNumberFormat="1" applyFont="1" applyBorder="1" applyAlignment="1" applyProtection="1" quotePrefix="1">
      <alignment horizontal="fill"/>
      <protection/>
    </xf>
    <xf numFmtId="37" fontId="6" fillId="0" borderId="10" xfId="42" applyNumberFormat="1" applyFont="1" applyBorder="1" applyAlignment="1" applyProtection="1">
      <alignment/>
      <protection/>
    </xf>
    <xf numFmtId="37" fontId="3" fillId="0" borderId="14" xfId="0" applyNumberFormat="1" applyFont="1" applyBorder="1" applyAlignment="1" applyProtection="1">
      <alignment/>
      <protection/>
    </xf>
    <xf numFmtId="37" fontId="6" fillId="0" borderId="0" xfId="42" applyNumberFormat="1" applyFont="1" applyBorder="1" applyAlignment="1" applyProtection="1">
      <alignment/>
      <protection/>
    </xf>
    <xf numFmtId="37" fontId="6" fillId="0" borderId="10" xfId="0" applyNumberFormat="1" applyFont="1" applyBorder="1" applyAlignment="1" applyProtection="1">
      <alignment/>
      <protection/>
    </xf>
    <xf numFmtId="37" fontId="3" fillId="0" borderId="16" xfId="42" applyNumberFormat="1" applyFont="1" applyBorder="1" applyAlignment="1" applyProtection="1">
      <alignment horizontal="right"/>
      <protection/>
    </xf>
    <xf numFmtId="37" fontId="6" fillId="0" borderId="10" xfId="42" applyNumberFormat="1" applyFont="1" applyBorder="1" applyAlignment="1" applyProtection="1">
      <alignment horizontal="right"/>
      <protection/>
    </xf>
    <xf numFmtId="37" fontId="6" fillId="0" borderId="10" xfId="42" applyNumberFormat="1" applyFont="1" applyFill="1" applyBorder="1" applyAlignment="1" applyProtection="1">
      <alignment/>
      <protection/>
    </xf>
    <xf numFmtId="37" fontId="6" fillId="0" borderId="14" xfId="0" applyNumberFormat="1" applyFont="1" applyFill="1" applyBorder="1" applyAlignment="1" applyProtection="1">
      <alignment/>
      <protection/>
    </xf>
    <xf numFmtId="9" fontId="9" fillId="0" borderId="22" xfId="59" applyFont="1" applyBorder="1" applyAlignment="1" applyProtection="1">
      <alignment/>
      <protection/>
    </xf>
    <xf numFmtId="9" fontId="9" fillId="0" borderId="23" xfId="59" applyFont="1" applyBorder="1" applyAlignment="1" applyProtection="1">
      <alignment/>
      <protection/>
    </xf>
    <xf numFmtId="37" fontId="3" fillId="0" borderId="23" xfId="42" applyNumberFormat="1" applyFont="1" applyBorder="1" applyAlignment="1" applyProtection="1">
      <alignment horizontal="right"/>
      <protection/>
    </xf>
    <xf numFmtId="37" fontId="3" fillId="0" borderId="23" xfId="42" applyNumberFormat="1" applyFont="1" applyFill="1" applyBorder="1" applyAlignment="1" applyProtection="1">
      <alignment horizontal="right"/>
      <protection/>
    </xf>
    <xf numFmtId="37" fontId="6" fillId="0" borderId="23" xfId="42" applyNumberFormat="1" applyFont="1" applyFill="1" applyBorder="1" applyAlignment="1" applyProtection="1">
      <alignment/>
      <protection/>
    </xf>
    <xf numFmtId="9" fontId="6" fillId="0" borderId="19" xfId="59" applyFont="1" applyBorder="1" applyAlignment="1" applyProtection="1">
      <alignment/>
      <protection/>
    </xf>
    <xf numFmtId="42" fontId="3" fillId="33" borderId="19" xfId="0" applyNumberFormat="1" applyFont="1" applyFill="1" applyBorder="1" applyAlignment="1" applyProtection="1">
      <alignment horizontal="right" vertical="center"/>
      <protection locked="0"/>
    </xf>
    <xf numFmtId="42" fontId="3" fillId="33" borderId="28" xfId="0" applyNumberFormat="1" applyFont="1" applyFill="1" applyBorder="1" applyAlignment="1" applyProtection="1">
      <alignment horizontal="right" vertical="center"/>
      <protection locked="0"/>
    </xf>
    <xf numFmtId="166" fontId="3" fillId="0" borderId="17" xfId="42" applyNumberFormat="1" applyFont="1" applyBorder="1" applyAlignment="1" applyProtection="1">
      <alignment horizontal="right"/>
      <protection/>
    </xf>
    <xf numFmtId="37" fontId="6" fillId="37" borderId="10" xfId="42" applyNumberFormat="1" applyFont="1" applyFill="1" applyBorder="1" applyAlignment="1" applyProtection="1">
      <alignment/>
      <protection/>
    </xf>
    <xf numFmtId="37" fontId="3" fillId="37" borderId="14" xfId="42" applyNumberFormat="1" applyFont="1" applyFill="1" applyBorder="1" applyAlignment="1" applyProtection="1">
      <alignment/>
      <protection/>
    </xf>
    <xf numFmtId="37" fontId="3" fillId="37" borderId="14" xfId="0" applyNumberFormat="1" applyFont="1" applyFill="1" applyBorder="1" applyAlignment="1" applyProtection="1">
      <alignment/>
      <protection/>
    </xf>
    <xf numFmtId="0" fontId="3" fillId="0" borderId="10" xfId="0" applyFont="1" applyFill="1" applyBorder="1" applyAlignment="1" applyProtection="1">
      <alignment/>
      <protection locked="0"/>
    </xf>
    <xf numFmtId="0" fontId="30" fillId="0" borderId="10" xfId="0" applyFont="1" applyFill="1" applyBorder="1" applyAlignment="1" applyProtection="1">
      <alignment/>
      <protection locked="0"/>
    </xf>
    <xf numFmtId="0" fontId="61" fillId="0" borderId="0" xfId="51" applyFill="1" applyBorder="1" applyAlignment="1">
      <alignment/>
    </xf>
    <xf numFmtId="0" fontId="21" fillId="0" borderId="0" xfId="0" applyFont="1" applyAlignment="1" applyProtection="1">
      <alignment horizontal="center"/>
      <protection/>
    </xf>
    <xf numFmtId="0" fontId="3" fillId="0" borderId="0" xfId="55" applyAlignment="1" applyProtection="1">
      <alignment/>
      <protection/>
    </xf>
    <xf numFmtId="166" fontId="3" fillId="37" borderId="23" xfId="42" applyNumberFormat="1" applyFont="1" applyFill="1" applyBorder="1" applyAlignment="1" applyProtection="1">
      <alignment horizontal="right"/>
      <protection/>
    </xf>
    <xf numFmtId="166" fontId="3" fillId="0" borderId="23" xfId="42" applyNumberFormat="1" applyFont="1" applyBorder="1" applyAlignment="1" applyProtection="1">
      <alignment horizontal="right"/>
      <protection/>
    </xf>
    <xf numFmtId="0" fontId="49" fillId="0" borderId="0" xfId="0" applyFont="1" applyAlignment="1" applyProtection="1">
      <alignment/>
      <protection/>
    </xf>
    <xf numFmtId="166" fontId="3" fillId="0" borderId="19" xfId="42" applyNumberFormat="1" applyFont="1" applyBorder="1" applyAlignment="1" applyProtection="1">
      <alignment horizontal="right"/>
      <protection/>
    </xf>
    <xf numFmtId="37" fontId="3" fillId="37" borderId="0" xfId="42" applyNumberFormat="1" applyFont="1" applyFill="1" applyBorder="1" applyAlignment="1" applyProtection="1">
      <alignment/>
      <protection/>
    </xf>
    <xf numFmtId="37" fontId="6" fillId="0" borderId="14" xfId="0" applyNumberFormat="1" applyFont="1" applyBorder="1" applyAlignment="1" applyProtection="1">
      <alignment/>
      <protection/>
    </xf>
    <xf numFmtId="37" fontId="16" fillId="0" borderId="23" xfId="0" applyNumberFormat="1" applyFont="1" applyBorder="1" applyAlignment="1" applyProtection="1">
      <alignment/>
      <protection/>
    </xf>
    <xf numFmtId="37" fontId="9" fillId="0" borderId="23" xfId="42" applyNumberFormat="1" applyFont="1" applyBorder="1" applyAlignment="1" applyProtection="1">
      <alignment/>
      <protection/>
    </xf>
    <xf numFmtId="37" fontId="9" fillId="37" borderId="0" xfId="42" applyNumberFormat="1" applyFont="1" applyFill="1" applyBorder="1" applyAlignment="1" applyProtection="1">
      <alignment/>
      <protection/>
    </xf>
    <xf numFmtId="37" fontId="9" fillId="37" borderId="14" xfId="0" applyNumberFormat="1" applyFont="1" applyFill="1" applyBorder="1" applyAlignment="1" applyProtection="1">
      <alignment/>
      <protection/>
    </xf>
    <xf numFmtId="37" fontId="3" fillId="37" borderId="0" xfId="42" applyNumberFormat="1" applyFont="1" applyFill="1" applyBorder="1" applyAlignment="1" applyProtection="1">
      <alignment horizontal="right"/>
      <protection/>
    </xf>
    <xf numFmtId="9" fontId="9" fillId="0" borderId="19" xfId="59" applyFont="1" applyBorder="1" applyAlignment="1" applyProtection="1">
      <alignment horizontal="right"/>
      <protection/>
    </xf>
    <xf numFmtId="37" fontId="7" fillId="0" borderId="23" xfId="0" applyNumberFormat="1" applyFont="1" applyFill="1" applyBorder="1" applyAlignment="1" applyProtection="1">
      <alignment/>
      <protection/>
    </xf>
    <xf numFmtId="37" fontId="6" fillId="0" borderId="24" xfId="0" applyNumberFormat="1" applyFont="1" applyFill="1" applyBorder="1" applyAlignment="1" applyProtection="1">
      <alignment/>
      <protection/>
    </xf>
    <xf numFmtId="9" fontId="6" fillId="0" borderId="22" xfId="59" applyFont="1" applyFill="1" applyBorder="1" applyAlignment="1" applyProtection="1">
      <alignment/>
      <protection/>
    </xf>
    <xf numFmtId="9" fontId="9" fillId="0" borderId="23" xfId="59" applyFont="1" applyFill="1" applyBorder="1" applyAlignment="1" applyProtection="1">
      <alignment/>
      <protection/>
    </xf>
    <xf numFmtId="37" fontId="3" fillId="37" borderId="0" xfId="0" applyNumberFormat="1" applyFont="1" applyFill="1" applyBorder="1" applyAlignment="1" applyProtection="1">
      <alignment horizontal="right"/>
      <protection/>
    </xf>
    <xf numFmtId="37" fontId="3" fillId="37" borderId="0" xfId="0" applyNumberFormat="1" applyFont="1" applyFill="1" applyBorder="1" applyAlignment="1" applyProtection="1">
      <alignment/>
      <protection/>
    </xf>
    <xf numFmtId="9" fontId="9" fillId="0" borderId="19" xfId="59" applyFont="1" applyFill="1" applyBorder="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6" fillId="0" borderId="0" xfId="0" applyFont="1"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6" fillId="0" borderId="10" xfId="0" applyFont="1" applyBorder="1" applyAlignment="1" applyProtection="1">
      <alignment/>
      <protection/>
    </xf>
    <xf numFmtId="0" fontId="3" fillId="0" borderId="12" xfId="0" applyFont="1" applyBorder="1" applyAlignment="1" applyProtection="1">
      <alignment/>
      <protection/>
    </xf>
    <xf numFmtId="0" fontId="0" fillId="0" borderId="0" xfId="0" applyFill="1" applyBorder="1" applyAlignment="1" applyProtection="1">
      <alignment/>
      <protection/>
    </xf>
    <xf numFmtId="0" fontId="6" fillId="0" borderId="10" xfId="0" applyFont="1" applyFill="1" applyBorder="1" applyAlignment="1" applyProtection="1">
      <alignment/>
      <protection/>
    </xf>
    <xf numFmtId="0" fontId="14" fillId="0" borderId="10" xfId="0" applyFont="1" applyFill="1" applyBorder="1" applyAlignment="1" applyProtection="1">
      <alignment/>
      <protection/>
    </xf>
    <xf numFmtId="0" fontId="6" fillId="0" borderId="20" xfId="0" applyFont="1" applyBorder="1" applyAlignment="1" applyProtection="1">
      <alignment/>
      <protection/>
    </xf>
    <xf numFmtId="0" fontId="0" fillId="0" borderId="20" xfId="0" applyBorder="1" applyAlignment="1" applyProtection="1">
      <alignment/>
      <protection/>
    </xf>
    <xf numFmtId="0" fontId="3" fillId="0" borderId="29" xfId="0" applyFont="1" applyBorder="1" applyAlignment="1" applyProtection="1">
      <alignment horizontal="left"/>
      <protection/>
    </xf>
    <xf numFmtId="0" fontId="3" fillId="0" borderId="30" xfId="0" applyFont="1" applyBorder="1" applyAlignment="1" applyProtection="1">
      <alignment horizontal="left"/>
      <protection/>
    </xf>
    <xf numFmtId="0" fontId="0" fillId="0" borderId="13" xfId="0" applyBorder="1" applyAlignment="1" applyProtection="1">
      <alignment/>
      <protection/>
    </xf>
    <xf numFmtId="0" fontId="15" fillId="0" borderId="29" xfId="0" applyFont="1" applyBorder="1" applyAlignment="1" applyProtection="1">
      <alignment horizontal="left"/>
      <protection/>
    </xf>
    <xf numFmtId="0" fontId="15" fillId="0" borderId="30" xfId="0" applyFont="1" applyBorder="1" applyAlignment="1" applyProtection="1">
      <alignment horizontal="left"/>
      <protection/>
    </xf>
    <xf numFmtId="0" fontId="3" fillId="0" borderId="0" xfId="0" applyFont="1" applyBorder="1" applyAlignment="1" applyProtection="1">
      <alignment/>
      <protection/>
    </xf>
    <xf numFmtId="9" fontId="0" fillId="0" borderId="0" xfId="59" applyFont="1" applyAlignment="1" applyProtection="1">
      <alignment/>
      <protection/>
    </xf>
    <xf numFmtId="38" fontId="6" fillId="0" borderId="22" xfId="0" applyNumberFormat="1" applyFont="1" applyFill="1" applyBorder="1" applyAlignment="1" applyProtection="1">
      <alignment/>
      <protection/>
    </xf>
    <xf numFmtId="0" fontId="20" fillId="0" borderId="0" xfId="0" applyFont="1" applyBorder="1" applyAlignment="1" applyProtection="1">
      <alignment horizontal="left" vertical="center"/>
      <protection/>
    </xf>
    <xf numFmtId="168" fontId="1" fillId="32" borderId="22" xfId="42" applyNumberFormat="1" applyFont="1" applyFill="1" applyBorder="1" applyAlignment="1" applyProtection="1">
      <alignment/>
      <protection locked="0"/>
    </xf>
    <xf numFmtId="168" fontId="0" fillId="32" borderId="22" xfId="0" applyNumberFormat="1" applyFill="1" applyBorder="1" applyAlignment="1" applyProtection="1">
      <alignment/>
      <protection locked="0"/>
    </xf>
    <xf numFmtId="0" fontId="5" fillId="0" borderId="0" xfId="55" applyFont="1" applyBorder="1" applyAlignment="1" applyProtection="1">
      <alignment horizontal="center"/>
      <protection/>
    </xf>
    <xf numFmtId="14" fontId="0" fillId="0" borderId="0" xfId="0" applyNumberFormat="1" applyAlignment="1" applyProtection="1">
      <alignment/>
      <protection/>
    </xf>
    <xf numFmtId="0" fontId="0" fillId="0" borderId="0" xfId="0" applyAlignment="1" applyProtection="1">
      <alignment/>
      <protection/>
    </xf>
    <xf numFmtId="0" fontId="67" fillId="0" borderId="0" xfId="0" applyFont="1" applyAlignment="1" applyProtection="1">
      <alignment/>
      <protection/>
    </xf>
    <xf numFmtId="0" fontId="3" fillId="32" borderId="31" xfId="55" applyFont="1" applyFill="1" applyBorder="1" applyAlignment="1" applyProtection="1">
      <alignment horizontal="left" vertical="top"/>
      <protection locked="0"/>
    </xf>
    <xf numFmtId="0" fontId="3" fillId="32" borderId="31" xfId="55" applyFill="1" applyBorder="1" applyAlignment="1" applyProtection="1">
      <alignment horizontal="left" vertical="top"/>
      <protection locked="0"/>
    </xf>
    <xf numFmtId="0" fontId="3" fillId="32" borderId="32" xfId="55" applyFill="1" applyBorder="1" applyAlignment="1" applyProtection="1">
      <alignment horizontal="left" vertical="top" wrapText="1"/>
      <protection locked="0"/>
    </xf>
    <xf numFmtId="0" fontId="3" fillId="32" borderId="33" xfId="55" applyFill="1" applyBorder="1" applyAlignment="1" applyProtection="1">
      <alignment horizontal="left" vertical="top" wrapText="1"/>
      <protection locked="0"/>
    </xf>
    <xf numFmtId="38" fontId="3" fillId="32" borderId="15" xfId="42" applyNumberFormat="1" applyFont="1" applyFill="1" applyBorder="1" applyAlignment="1" applyProtection="1">
      <alignment/>
      <protection locked="0"/>
    </xf>
    <xf numFmtId="38" fontId="8" fillId="32" borderId="23" xfId="42" applyNumberFormat="1" applyFont="1" applyFill="1" applyBorder="1" applyAlignment="1" applyProtection="1">
      <alignment/>
      <protection locked="0"/>
    </xf>
    <xf numFmtId="166" fontId="7" fillId="0" borderId="17" xfId="42" applyNumberFormat="1" applyFont="1" applyFill="1" applyBorder="1" applyAlignment="1" applyProtection="1">
      <alignment horizontal="right"/>
      <protection/>
    </xf>
    <xf numFmtId="38" fontId="9" fillId="32" borderId="23" xfId="42" applyNumberFormat="1" applyFont="1" applyFill="1" applyBorder="1" applyAlignment="1" applyProtection="1">
      <alignment/>
      <protection locked="0"/>
    </xf>
    <xf numFmtId="38" fontId="9" fillId="32" borderId="23" xfId="0" applyNumberFormat="1" applyFont="1" applyFill="1" applyBorder="1" applyAlignment="1" applyProtection="1">
      <alignment/>
      <protection locked="0"/>
    </xf>
    <xf numFmtId="0" fontId="3" fillId="0" borderId="13" xfId="0" applyFont="1" applyFill="1" applyBorder="1" applyAlignment="1" applyProtection="1">
      <alignment/>
      <protection/>
    </xf>
    <xf numFmtId="0" fontId="7" fillId="0" borderId="10" xfId="0" applyFont="1" applyFill="1" applyBorder="1" applyAlignment="1" applyProtection="1">
      <alignment horizontal="right" indent="2"/>
      <protection/>
    </xf>
    <xf numFmtId="0" fontId="0" fillId="0" borderId="0" xfId="0" applyFill="1" applyAlignment="1">
      <alignment/>
    </xf>
    <xf numFmtId="6" fontId="0" fillId="0" borderId="0" xfId="0" applyNumberFormat="1" applyFill="1" applyAlignment="1">
      <alignment/>
    </xf>
    <xf numFmtId="166" fontId="0" fillId="0" borderId="0" xfId="42" applyNumberFormat="1" applyFont="1" applyAlignment="1" applyProtection="1">
      <alignment/>
      <protection/>
    </xf>
    <xf numFmtId="0" fontId="2" fillId="0" borderId="0" xfId="0" applyFont="1" applyBorder="1" applyAlignment="1" applyProtection="1">
      <alignment/>
      <protection/>
    </xf>
    <xf numFmtId="166" fontId="3" fillId="0" borderId="0" xfId="42" applyNumberFormat="1" applyFont="1" applyBorder="1" applyAlignment="1" applyProtection="1">
      <alignment horizontal="center"/>
      <protection/>
    </xf>
    <xf numFmtId="9" fontId="3" fillId="0" borderId="0" xfId="59" applyFont="1" applyBorder="1" applyAlignment="1" applyProtection="1">
      <alignment horizontal="right"/>
      <protection/>
    </xf>
    <xf numFmtId="166" fontId="3" fillId="0" borderId="11" xfId="42" applyNumberFormat="1" applyFont="1" applyBorder="1" applyAlignment="1" applyProtection="1">
      <alignment horizontal="right"/>
      <protection/>
    </xf>
    <xf numFmtId="166" fontId="3" fillId="0" borderId="23" xfId="42" applyNumberFormat="1" applyFont="1" applyFill="1" applyBorder="1" applyAlignment="1" applyProtection="1">
      <alignment horizontal="right"/>
      <protection/>
    </xf>
    <xf numFmtId="38" fontId="3" fillId="0" borderId="0" xfId="0" applyNumberFormat="1" applyFont="1" applyBorder="1" applyAlignment="1" applyProtection="1">
      <alignment/>
      <protection/>
    </xf>
    <xf numFmtId="166" fontId="6" fillId="0" borderId="23" xfId="42" applyNumberFormat="1" applyFont="1" applyBorder="1" applyAlignment="1" applyProtection="1">
      <alignment horizontal="right"/>
      <protection/>
    </xf>
    <xf numFmtId="166" fontId="12" fillId="0" borderId="19" xfId="42" applyNumberFormat="1" applyFont="1" applyBorder="1" applyAlignment="1" applyProtection="1">
      <alignment horizontal="right"/>
      <protection/>
    </xf>
    <xf numFmtId="166" fontId="6" fillId="0" borderId="19" xfId="42" applyNumberFormat="1" applyFont="1" applyBorder="1" applyAlignment="1" applyProtection="1">
      <alignment horizontal="right"/>
      <protection/>
    </xf>
    <xf numFmtId="166" fontId="9" fillId="0" borderId="23" xfId="42" applyNumberFormat="1" applyFont="1" applyBorder="1" applyAlignment="1" applyProtection="1">
      <alignment horizontal="right"/>
      <protection/>
    </xf>
    <xf numFmtId="166" fontId="7" fillId="0" borderId="19" xfId="42" applyNumberFormat="1" applyFont="1" applyBorder="1" applyAlignment="1" applyProtection="1">
      <alignment horizontal="right"/>
      <protection/>
    </xf>
    <xf numFmtId="10" fontId="3" fillId="0" borderId="22" xfId="0" applyNumberFormat="1" applyFont="1" applyBorder="1" applyAlignment="1" applyProtection="1">
      <alignment horizontal="centerContinuous"/>
      <protection/>
    </xf>
    <xf numFmtId="38" fontId="7" fillId="32" borderId="17" xfId="42" applyNumberFormat="1" applyFont="1" applyFill="1" applyBorder="1" applyAlignment="1" applyProtection="1">
      <alignment/>
      <protection locked="0"/>
    </xf>
    <xf numFmtId="38" fontId="6" fillId="0" borderId="19" xfId="42" applyNumberFormat="1" applyFont="1" applyBorder="1" applyAlignment="1" applyProtection="1">
      <alignment/>
      <protection locked="0"/>
    </xf>
    <xf numFmtId="0" fontId="3" fillId="0" borderId="0" xfId="55" applyProtection="1">
      <alignment/>
      <protection/>
    </xf>
    <xf numFmtId="0" fontId="3" fillId="0" borderId="0" xfId="55" applyBorder="1" applyProtection="1">
      <alignment/>
      <protection/>
    </xf>
    <xf numFmtId="0" fontId="13" fillId="0" borderId="0" xfId="55" applyFont="1" applyProtection="1">
      <alignment/>
      <protection/>
    </xf>
    <xf numFmtId="0" fontId="6" fillId="0" borderId="31" xfId="55" applyFont="1" applyBorder="1" applyAlignment="1" applyProtection="1">
      <alignment horizontal="center"/>
      <protection/>
    </xf>
    <xf numFmtId="0" fontId="70" fillId="38" borderId="24" xfId="0" applyFont="1" applyFill="1" applyBorder="1" applyAlignment="1" applyProtection="1">
      <alignment horizontal="left"/>
      <protection/>
    </xf>
    <xf numFmtId="0" fontId="71" fillId="38" borderId="20" xfId="0" applyFont="1" applyFill="1" applyBorder="1" applyAlignment="1" applyProtection="1">
      <alignment horizontal="left"/>
      <protection/>
    </xf>
    <xf numFmtId="0" fontId="71" fillId="38" borderId="21" xfId="0" applyFont="1" applyFill="1" applyBorder="1" applyAlignment="1" applyProtection="1">
      <alignment horizontal="left"/>
      <protection/>
    </xf>
    <xf numFmtId="0" fontId="3" fillId="0" borderId="10" xfId="0" applyFont="1" applyBorder="1" applyAlignment="1" applyProtection="1">
      <alignment horizontal="right"/>
      <protection/>
    </xf>
    <xf numFmtId="37" fontId="7" fillId="0" borderId="10" xfId="0" applyNumberFormat="1" applyFont="1" applyBorder="1" applyAlignment="1" applyProtection="1">
      <alignment horizontal="right" indent="2"/>
      <protection/>
    </xf>
    <xf numFmtId="38" fontId="9" fillId="32" borderId="19" xfId="42" applyNumberFormat="1" applyFont="1" applyFill="1" applyBorder="1" applyAlignment="1" applyProtection="1">
      <alignment/>
      <protection locked="0"/>
    </xf>
    <xf numFmtId="38" fontId="9" fillId="32" borderId="23" xfId="42" applyNumberFormat="1" applyFont="1" applyFill="1" applyBorder="1" applyAlignment="1" applyProtection="1">
      <alignment horizontal="right"/>
      <protection locked="0"/>
    </xf>
    <xf numFmtId="38" fontId="7" fillId="32" borderId="23" xfId="42" applyNumberFormat="1" applyFont="1" applyFill="1" applyBorder="1" applyAlignment="1" applyProtection="1">
      <alignment/>
      <protection locked="0"/>
    </xf>
    <xf numFmtId="38" fontId="9" fillId="32" borderId="23" xfId="0" applyNumberFormat="1" applyFont="1" applyFill="1" applyBorder="1" applyAlignment="1" applyProtection="1">
      <alignment horizontal="right"/>
      <protection locked="0"/>
    </xf>
    <xf numFmtId="9" fontId="9" fillId="37" borderId="23" xfId="59" applyFont="1" applyFill="1" applyBorder="1" applyAlignment="1" applyProtection="1">
      <alignment/>
      <protection/>
    </xf>
    <xf numFmtId="9" fontId="9" fillId="37" borderId="19" xfId="59" applyFont="1" applyFill="1" applyBorder="1" applyAlignment="1" applyProtection="1">
      <alignment/>
      <protection/>
    </xf>
    <xf numFmtId="9" fontId="9" fillId="37" borderId="23" xfId="59" applyFont="1" applyFill="1" applyBorder="1" applyAlignment="1" applyProtection="1">
      <alignment horizontal="right"/>
      <protection/>
    </xf>
    <xf numFmtId="37" fontId="3" fillId="37" borderId="19" xfId="42" applyNumberFormat="1" applyFont="1" applyFill="1" applyBorder="1" applyAlignment="1" applyProtection="1">
      <alignment/>
      <protection/>
    </xf>
    <xf numFmtId="0" fontId="3" fillId="0" borderId="11" xfId="0" applyFont="1" applyBorder="1" applyAlignment="1" applyProtection="1" quotePrefix="1">
      <alignment horizontal="centerContinuous"/>
      <protection/>
    </xf>
    <xf numFmtId="166" fontId="3" fillId="37" borderId="19" xfId="42" applyNumberFormat="1" applyFont="1" applyFill="1" applyBorder="1" applyAlignment="1" applyProtection="1">
      <alignment horizontal="right"/>
      <protection/>
    </xf>
    <xf numFmtId="38" fontId="9" fillId="32" borderId="19" xfId="42" applyNumberFormat="1" applyFont="1" applyFill="1" applyBorder="1" applyAlignment="1" applyProtection="1">
      <alignment horizontal="right"/>
      <protection locked="0"/>
    </xf>
    <xf numFmtId="37" fontId="3" fillId="37" borderId="10" xfId="42" applyNumberFormat="1" applyFont="1" applyFill="1" applyBorder="1" applyAlignment="1" applyProtection="1">
      <alignment horizontal="right"/>
      <protection/>
    </xf>
    <xf numFmtId="9" fontId="9" fillId="37" borderId="19" xfId="59" applyFont="1" applyFill="1" applyBorder="1" applyAlignment="1" applyProtection="1">
      <alignment horizontal="right"/>
      <protection/>
    </xf>
    <xf numFmtId="37" fontId="3" fillId="37" borderId="11" xfId="0" applyNumberFormat="1" applyFont="1" applyFill="1" applyBorder="1" applyAlignment="1" applyProtection="1">
      <alignment/>
      <protection/>
    </xf>
    <xf numFmtId="37" fontId="9" fillId="0" borderId="19" xfId="0" applyNumberFormat="1" applyFont="1" applyFill="1" applyBorder="1" applyAlignment="1" applyProtection="1">
      <alignment/>
      <protection/>
    </xf>
    <xf numFmtId="38" fontId="9" fillId="32" borderId="19" xfId="0" applyNumberFormat="1" applyFont="1" applyFill="1" applyBorder="1" applyAlignment="1" applyProtection="1">
      <alignment/>
      <protection locked="0"/>
    </xf>
    <xf numFmtId="3" fontId="29" fillId="39" borderId="34" xfId="0" applyNumberFormat="1" applyFont="1" applyFill="1" applyBorder="1" applyAlignment="1" applyProtection="1">
      <alignment horizontal="right" vertical="center"/>
      <protection/>
    </xf>
    <xf numFmtId="0" fontId="6" fillId="0" borderId="19" xfId="0" applyFont="1" applyFill="1" applyBorder="1" applyAlignment="1" applyProtection="1">
      <alignment horizontal="center" vertical="center"/>
      <protection/>
    </xf>
    <xf numFmtId="0" fontId="72" fillId="0" borderId="0" xfId="0" applyFont="1" applyBorder="1" applyAlignment="1" applyProtection="1">
      <alignment/>
      <protection/>
    </xf>
    <xf numFmtId="0" fontId="0" fillId="0" borderId="22" xfId="0" applyBorder="1" applyAlignment="1" applyProtection="1">
      <alignment/>
      <protection/>
    </xf>
    <xf numFmtId="0" fontId="0" fillId="40" borderId="22" xfId="0" applyFill="1" applyBorder="1" applyAlignment="1" applyProtection="1">
      <alignment/>
      <protection/>
    </xf>
    <xf numFmtId="0" fontId="0" fillId="41" borderId="22" xfId="0" applyFill="1" applyBorder="1" applyAlignment="1" applyProtection="1">
      <alignment/>
      <protection/>
    </xf>
    <xf numFmtId="0" fontId="6" fillId="0" borderId="12" xfId="0" applyFont="1" applyBorder="1" applyAlignment="1" applyProtection="1">
      <alignment horizontal="centerContinuous"/>
      <protection/>
    </xf>
    <xf numFmtId="0" fontId="6" fillId="0" borderId="14" xfId="0" applyFont="1" applyFill="1" applyBorder="1" applyAlignment="1" applyProtection="1">
      <alignment horizontal="centerContinuous"/>
      <protection/>
    </xf>
    <xf numFmtId="0" fontId="6" fillId="0" borderId="14" xfId="0" applyFont="1" applyBorder="1" applyAlignment="1" applyProtection="1">
      <alignment horizontal="center"/>
      <protection/>
    </xf>
    <xf numFmtId="0" fontId="3" fillId="0" borderId="14" xfId="0" applyFont="1" applyBorder="1" applyAlignment="1" applyProtection="1" quotePrefix="1">
      <alignment horizontal="center"/>
      <protection/>
    </xf>
    <xf numFmtId="0" fontId="6" fillId="0" borderId="14" xfId="0" applyFont="1" applyBorder="1" applyAlignment="1" applyProtection="1" quotePrefix="1">
      <alignment horizontal="center"/>
      <protection/>
    </xf>
    <xf numFmtId="0" fontId="6" fillId="0" borderId="12" xfId="0" applyFont="1" applyBorder="1" applyAlignment="1" applyProtection="1" quotePrefix="1">
      <alignment horizontal="center"/>
      <protection/>
    </xf>
    <xf numFmtId="0" fontId="30" fillId="0" borderId="0" xfId="0" applyFont="1" applyAlignment="1" applyProtection="1">
      <alignment vertical="center" wrapText="1"/>
      <protection/>
    </xf>
    <xf numFmtId="0" fontId="30" fillId="33" borderId="0" xfId="0" applyFont="1" applyFill="1" applyBorder="1" applyAlignment="1" applyProtection="1">
      <alignment horizontal="center"/>
      <protection locked="0"/>
    </xf>
    <xf numFmtId="0" fontId="30" fillId="0" borderId="0" xfId="0" applyFont="1" applyAlignment="1">
      <alignment/>
    </xf>
    <xf numFmtId="0" fontId="30" fillId="32" borderId="0" xfId="0" applyFont="1" applyFill="1" applyBorder="1" applyAlignment="1" applyProtection="1">
      <alignment horizontal="center"/>
      <protection locked="0"/>
    </xf>
    <xf numFmtId="0" fontId="30" fillId="0" borderId="0" xfId="0" applyFont="1" applyFill="1" applyBorder="1" applyAlignment="1" applyProtection="1">
      <alignment horizontal="center"/>
      <protection locked="0"/>
    </xf>
    <xf numFmtId="0" fontId="30" fillId="0" borderId="0" xfId="0" applyFont="1" applyFill="1" applyBorder="1" applyAlignment="1" applyProtection="1">
      <alignment horizontal="center"/>
      <protection/>
    </xf>
    <xf numFmtId="0" fontId="30" fillId="0" borderId="0" xfId="0" applyFont="1" applyAlignment="1" applyProtection="1">
      <alignment/>
      <protection/>
    </xf>
    <xf numFmtId="168" fontId="30" fillId="0" borderId="0" xfId="0" applyNumberFormat="1" applyFont="1" applyFill="1" applyBorder="1" applyAlignment="1" applyProtection="1">
      <alignment horizontal="center"/>
      <protection/>
    </xf>
    <xf numFmtId="0" fontId="30" fillId="0" borderId="0" xfId="0" applyFont="1" applyFill="1" applyBorder="1" applyAlignment="1" applyProtection="1">
      <alignment/>
      <protection locked="0"/>
    </xf>
    <xf numFmtId="0" fontId="30" fillId="0" borderId="0" xfId="0" applyFont="1" applyBorder="1" applyAlignment="1" applyProtection="1">
      <alignment/>
      <protection/>
    </xf>
    <xf numFmtId="0" fontId="30" fillId="0" borderId="0" xfId="0" applyFont="1" applyBorder="1" applyAlignment="1" applyProtection="1">
      <alignment horizontal="right"/>
      <protection/>
    </xf>
    <xf numFmtId="0" fontId="30" fillId="0" borderId="0" xfId="0" applyFont="1" applyAlignment="1" applyProtection="1">
      <alignment/>
      <protection locked="0"/>
    </xf>
    <xf numFmtId="0" fontId="30" fillId="0" borderId="0" xfId="0" applyFont="1" applyAlignment="1">
      <alignment/>
    </xf>
    <xf numFmtId="0" fontId="30" fillId="0" borderId="0" xfId="0" applyFont="1" applyBorder="1" applyAlignment="1" applyProtection="1">
      <alignment/>
      <protection/>
    </xf>
    <xf numFmtId="0" fontId="30" fillId="0" borderId="0" xfId="0" applyFont="1" applyFill="1" applyBorder="1" applyAlignment="1" applyProtection="1">
      <alignment horizontal="left"/>
      <protection/>
    </xf>
    <xf numFmtId="0" fontId="30" fillId="0" borderId="0" xfId="0" applyFont="1" applyBorder="1" applyAlignment="1">
      <alignment horizontal="left"/>
    </xf>
    <xf numFmtId="0" fontId="25" fillId="0" borderId="0" xfId="0" applyFont="1" applyAlignment="1" applyProtection="1">
      <alignment/>
      <protection/>
    </xf>
    <xf numFmtId="0" fontId="30" fillId="0" borderId="0" xfId="0" applyFont="1" applyAlignment="1">
      <alignment wrapText="1"/>
    </xf>
    <xf numFmtId="0" fontId="30" fillId="0" borderId="0" xfId="0" applyFont="1" applyAlignment="1">
      <alignment horizontal="center"/>
    </xf>
    <xf numFmtId="0" fontId="30" fillId="0" borderId="0" xfId="0" applyFont="1" applyAlignment="1" applyProtection="1">
      <alignment wrapText="1"/>
      <protection/>
    </xf>
    <xf numFmtId="0" fontId="5" fillId="0" borderId="0" xfId="0" applyFont="1" applyAlignment="1" applyProtection="1">
      <alignment horizontal="center"/>
      <protection/>
    </xf>
    <xf numFmtId="0" fontId="30" fillId="0" borderId="0" xfId="0" applyFont="1" applyAlignment="1" applyProtection="1">
      <alignment horizontal="left" wrapText="1"/>
      <protection/>
    </xf>
    <xf numFmtId="0" fontId="24" fillId="0" borderId="24" xfId="0" applyFont="1" applyFill="1" applyBorder="1" applyAlignment="1" applyProtection="1">
      <alignment vertical="center"/>
      <protection locked="0"/>
    </xf>
    <xf numFmtId="0" fontId="24" fillId="0" borderId="20" xfId="0" applyFont="1" applyFill="1" applyBorder="1" applyAlignment="1" applyProtection="1">
      <alignment vertical="center"/>
      <protection locked="0"/>
    </xf>
    <xf numFmtId="0" fontId="24" fillId="0" borderId="21" xfId="0" applyFont="1" applyFill="1" applyBorder="1" applyAlignment="1" applyProtection="1">
      <alignment vertical="center"/>
      <protection locked="0"/>
    </xf>
    <xf numFmtId="0" fontId="7" fillId="33" borderId="10" xfId="0" applyFont="1" applyFill="1" applyBorder="1" applyAlignment="1" applyProtection="1">
      <alignment horizontal="left"/>
      <protection locked="0"/>
    </xf>
    <xf numFmtId="0" fontId="7" fillId="33" borderId="20" xfId="0" applyFont="1" applyFill="1" applyBorder="1" applyAlignment="1" applyProtection="1">
      <alignment horizontal="left"/>
      <protection locked="0"/>
    </xf>
    <xf numFmtId="14" fontId="7" fillId="33" borderId="16" xfId="0" applyNumberFormat="1" applyFont="1" applyFill="1" applyBorder="1" applyAlignment="1" applyProtection="1">
      <alignment horizontal="left"/>
      <protection locked="0"/>
    </xf>
    <xf numFmtId="0" fontId="21" fillId="0" borderId="0" xfId="0" applyFont="1" applyAlignment="1" applyProtection="1">
      <alignment horizontal="center"/>
      <protection/>
    </xf>
    <xf numFmtId="0" fontId="30" fillId="0" borderId="0" xfId="0" applyFont="1" applyAlignment="1">
      <alignment horizontal="center"/>
    </xf>
    <xf numFmtId="0" fontId="13" fillId="0" borderId="0" xfId="0" applyFont="1" applyAlignment="1" applyProtection="1">
      <alignment wrapText="1"/>
      <protection/>
    </xf>
    <xf numFmtId="0" fontId="69" fillId="0" borderId="0" xfId="0" applyFont="1" applyAlignment="1">
      <alignment horizontal="center"/>
    </xf>
    <xf numFmtId="0" fontId="13" fillId="0" borderId="0" xfId="0" applyFont="1" applyAlignment="1" applyProtection="1">
      <alignment horizontal="left" wrapText="1"/>
      <protection/>
    </xf>
    <xf numFmtId="0" fontId="69" fillId="0" borderId="0" xfId="0" applyFont="1" applyAlignment="1">
      <alignment wrapText="1"/>
    </xf>
    <xf numFmtId="0" fontId="30" fillId="0" borderId="0" xfId="0" applyFont="1" applyAlignment="1">
      <alignment wrapText="1"/>
    </xf>
    <xf numFmtId="0" fontId="5" fillId="0" borderId="0" xfId="0" applyFont="1" applyAlignment="1" applyProtection="1">
      <alignment horizontal="left" wrapText="1"/>
      <protection/>
    </xf>
    <xf numFmtId="0" fontId="3" fillId="0" borderId="0" xfId="0" applyFont="1" applyAlignment="1">
      <alignment wrapText="1"/>
    </xf>
    <xf numFmtId="0" fontId="3" fillId="34" borderId="26" xfId="0" applyFont="1" applyFill="1" applyBorder="1" applyAlignment="1" applyProtection="1">
      <alignment horizontal="left"/>
      <protection/>
    </xf>
    <xf numFmtId="0" fontId="30" fillId="0" borderId="26" xfId="0" applyFont="1" applyBorder="1" applyAlignment="1" applyProtection="1">
      <alignment/>
      <protection/>
    </xf>
    <xf numFmtId="0" fontId="5" fillId="34" borderId="35" xfId="0" applyFont="1" applyFill="1" applyBorder="1" applyAlignment="1" applyProtection="1">
      <alignment wrapText="1"/>
      <protection/>
    </xf>
    <xf numFmtId="0" fontId="30" fillId="0" borderId="35" xfId="0" applyFont="1" applyBorder="1" applyAlignment="1" applyProtection="1">
      <alignment wrapText="1"/>
      <protection/>
    </xf>
    <xf numFmtId="0" fontId="5" fillId="34" borderId="0" xfId="0" applyFont="1" applyFill="1" applyBorder="1" applyAlignment="1" applyProtection="1">
      <alignment horizontal="left" vertical="center" wrapText="1"/>
      <protection/>
    </xf>
    <xf numFmtId="0" fontId="6" fillId="34" borderId="25" xfId="0" applyFont="1" applyFill="1" applyBorder="1" applyAlignment="1" applyProtection="1">
      <alignment horizontal="center" vertical="center"/>
      <protection locked="0"/>
    </xf>
    <xf numFmtId="0" fontId="30" fillId="0" borderId="25" xfId="0" applyFont="1" applyBorder="1" applyAlignment="1" applyProtection="1">
      <alignment horizontal="center"/>
      <protection locked="0"/>
    </xf>
    <xf numFmtId="0" fontId="6" fillId="34" borderId="25" xfId="0" applyFont="1" applyFill="1" applyBorder="1" applyAlignment="1" applyProtection="1">
      <alignment horizontal="center" wrapText="1"/>
      <protection locked="0"/>
    </xf>
    <xf numFmtId="0" fontId="30" fillId="0" borderId="0" xfId="0" applyFont="1" applyFill="1" applyBorder="1" applyAlignment="1" applyProtection="1">
      <alignment horizontal="center"/>
      <protection/>
    </xf>
    <xf numFmtId="0" fontId="30" fillId="0" borderId="0" xfId="0" applyFont="1" applyBorder="1" applyAlignment="1">
      <alignment horizontal="center"/>
    </xf>
    <xf numFmtId="0" fontId="5" fillId="0" borderId="0" xfId="0" applyFont="1" applyFill="1" applyBorder="1" applyAlignment="1" applyProtection="1">
      <alignment horizontal="left"/>
      <protection/>
    </xf>
    <xf numFmtId="0" fontId="5" fillId="0" borderId="0" xfId="0" applyFont="1" applyAlignment="1" applyProtection="1">
      <alignment horizontal="left"/>
      <protection/>
    </xf>
    <xf numFmtId="0" fontId="13" fillId="0" borderId="0" xfId="0" applyFont="1" applyBorder="1" applyAlignment="1" applyProtection="1">
      <alignment horizontal="left" wrapText="1"/>
      <protection/>
    </xf>
    <xf numFmtId="0" fontId="5" fillId="0" borderId="0" xfId="0" applyFont="1" applyBorder="1" applyAlignment="1" applyProtection="1">
      <alignment vertical="center"/>
      <protection/>
    </xf>
    <xf numFmtId="0" fontId="13" fillId="0" borderId="0" xfId="0" applyFont="1" applyAlignment="1" applyProtection="1">
      <alignment vertical="center"/>
      <protection/>
    </xf>
    <xf numFmtId="0" fontId="6" fillId="33" borderId="25" xfId="0" applyFont="1" applyFill="1" applyBorder="1" applyAlignment="1" applyProtection="1">
      <alignment horizontal="center"/>
      <protection locked="0"/>
    </xf>
    <xf numFmtId="0" fontId="20" fillId="33" borderId="25" xfId="0" applyFont="1" applyFill="1" applyBorder="1" applyAlignment="1" applyProtection="1">
      <alignment horizontal="left" wrapText="1"/>
      <protection locked="0"/>
    </xf>
    <xf numFmtId="0" fontId="13" fillId="0" borderId="0" xfId="0" applyFont="1" applyBorder="1" applyAlignment="1" applyProtection="1">
      <alignment horizontal="left"/>
      <protection/>
    </xf>
    <xf numFmtId="0" fontId="30" fillId="0" borderId="0" xfId="0" applyFont="1" applyAlignment="1">
      <alignment/>
    </xf>
    <xf numFmtId="0" fontId="5" fillId="0" borderId="0" xfId="0" applyFont="1" applyFill="1" applyBorder="1" applyAlignment="1" applyProtection="1">
      <alignment horizontal="left" wrapText="1"/>
      <protection locked="0"/>
    </xf>
    <xf numFmtId="0" fontId="13" fillId="0" borderId="0" xfId="0" applyFont="1" applyAlignment="1">
      <alignment horizontal="left" wrapText="1"/>
    </xf>
    <xf numFmtId="0" fontId="6" fillId="0" borderId="0" xfId="0" applyFont="1" applyFill="1" applyBorder="1" applyAlignment="1" applyProtection="1">
      <alignment horizontal="left"/>
      <protection/>
    </xf>
    <xf numFmtId="0" fontId="6" fillId="0" borderId="0" xfId="0" applyFont="1" applyAlignment="1" applyProtection="1">
      <alignment horizontal="left"/>
      <protection/>
    </xf>
    <xf numFmtId="0" fontId="5" fillId="34" borderId="0" xfId="0" applyFont="1" applyFill="1" applyAlignment="1" applyProtection="1">
      <alignment horizontal="left" wrapText="1"/>
      <protection/>
    </xf>
    <xf numFmtId="0" fontId="6" fillId="34" borderId="0" xfId="0" applyFont="1" applyFill="1" applyAlignment="1" applyProtection="1">
      <alignment horizontal="left" wrapText="1"/>
      <protection/>
    </xf>
    <xf numFmtId="0" fontId="13" fillId="0" borderId="0" xfId="0" applyFont="1" applyBorder="1" applyAlignment="1" applyProtection="1">
      <alignment horizontal="left" vertical="top"/>
      <protection/>
    </xf>
    <xf numFmtId="0" fontId="5" fillId="0" borderId="0" xfId="0" applyFont="1" applyFill="1" applyBorder="1" applyAlignment="1" applyProtection="1">
      <alignment horizontal="left" vertical="center" wrapText="1"/>
      <protection/>
    </xf>
    <xf numFmtId="0" fontId="30" fillId="0" borderId="0" xfId="0" applyFont="1" applyAlignment="1" applyProtection="1">
      <alignment vertical="center" wrapText="1"/>
      <protection/>
    </xf>
    <xf numFmtId="0" fontId="72" fillId="0" borderId="0" xfId="0" applyFont="1" applyFill="1" applyAlignment="1">
      <alignment horizontal="center"/>
    </xf>
    <xf numFmtId="0" fontId="72" fillId="0" borderId="0" xfId="0" applyFont="1" applyFill="1" applyAlignment="1">
      <alignment horizontal="center" wrapText="1"/>
    </xf>
    <xf numFmtId="0" fontId="18" fillId="0" borderId="0" xfId="0" applyFont="1" applyBorder="1" applyAlignment="1" applyProtection="1">
      <alignment horizontal="center" vertical="top"/>
      <protection/>
    </xf>
    <xf numFmtId="0" fontId="6" fillId="0" borderId="24"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4" fillId="0" borderId="0" xfId="0" applyFont="1" applyBorder="1" applyAlignment="1" applyProtection="1">
      <alignment horizontal="center"/>
      <protection/>
    </xf>
    <xf numFmtId="0" fontId="5" fillId="0" borderId="0" xfId="0" applyFont="1" applyBorder="1" applyAlignment="1" applyProtection="1">
      <alignment horizontal="center" vertical="top"/>
      <protection/>
    </xf>
    <xf numFmtId="0" fontId="3" fillId="0" borderId="0" xfId="0" applyFont="1" applyBorder="1" applyAlignment="1" applyProtection="1">
      <alignment horizontal="left"/>
      <protection/>
    </xf>
    <xf numFmtId="0" fontId="3" fillId="0" borderId="10" xfId="0" applyFont="1" applyBorder="1" applyAlignment="1" applyProtection="1">
      <alignment horizontal="left" vertical="top"/>
      <protection/>
    </xf>
    <xf numFmtId="0" fontId="72" fillId="0" borderId="0" xfId="0" applyFont="1" applyFill="1" applyAlignment="1" applyProtection="1">
      <alignment horizontal="center"/>
      <protection/>
    </xf>
    <xf numFmtId="0" fontId="72" fillId="0" borderId="0" xfId="0" applyFont="1" applyFill="1" applyAlignment="1" applyProtection="1">
      <alignment horizontal="center" wrapText="1"/>
      <protection/>
    </xf>
    <xf numFmtId="0" fontId="67" fillId="38" borderId="24" xfId="0" applyFont="1" applyFill="1" applyBorder="1" applyAlignment="1" applyProtection="1">
      <alignment horizontal="left"/>
      <protection/>
    </xf>
    <xf numFmtId="0" fontId="0" fillId="38" borderId="20" xfId="0" applyFill="1" applyBorder="1" applyAlignment="1" applyProtection="1">
      <alignment horizontal="left"/>
      <protection/>
    </xf>
    <xf numFmtId="0" fontId="0" fillId="38" borderId="21" xfId="0" applyFill="1" applyBorder="1" applyAlignment="1" applyProtection="1">
      <alignment horizontal="left"/>
      <protection/>
    </xf>
    <xf numFmtId="0" fontId="3" fillId="32" borderId="32" xfId="55" applyFill="1" applyBorder="1" applyAlignment="1" applyProtection="1">
      <alignment horizontal="left" vertical="top" wrapText="1"/>
      <protection locked="0"/>
    </xf>
    <xf numFmtId="0" fontId="3" fillId="32" borderId="33" xfId="55" applyFill="1" applyBorder="1" applyAlignment="1" applyProtection="1">
      <alignment horizontal="left" vertical="top" wrapText="1"/>
      <protection locked="0"/>
    </xf>
    <xf numFmtId="0" fontId="3" fillId="32" borderId="33" xfId="55" applyFill="1" applyBorder="1" applyAlignment="1" applyProtection="1">
      <alignment/>
      <protection locked="0"/>
    </xf>
    <xf numFmtId="170" fontId="3" fillId="0" borderId="0" xfId="55" applyNumberFormat="1" applyFont="1" applyBorder="1" applyAlignment="1" applyProtection="1">
      <alignment horizontal="left"/>
      <protection/>
    </xf>
    <xf numFmtId="170" fontId="3" fillId="0" borderId="0" xfId="55" applyNumberFormat="1" applyFont="1" applyAlignment="1" applyProtection="1">
      <alignment/>
      <protection/>
    </xf>
    <xf numFmtId="0" fontId="5" fillId="0" borderId="0" xfId="55" applyFont="1" applyBorder="1" applyAlignment="1" applyProtection="1">
      <alignment wrapText="1"/>
      <protection/>
    </xf>
    <xf numFmtId="0" fontId="13" fillId="0" borderId="0" xfId="55" applyFont="1" applyAlignment="1" applyProtection="1">
      <alignment wrapText="1"/>
      <protection/>
    </xf>
    <xf numFmtId="0" fontId="3" fillId="0" borderId="0" xfId="55" applyFont="1" applyBorder="1" applyAlignment="1" applyProtection="1">
      <alignment horizontal="left"/>
      <protection/>
    </xf>
    <xf numFmtId="0" fontId="3" fillId="0" borderId="0" xfId="55" applyFont="1" applyAlignment="1" applyProtection="1">
      <alignment/>
      <protection/>
    </xf>
    <xf numFmtId="0" fontId="6" fillId="0" borderId="36" xfId="55" applyFont="1" applyBorder="1" applyAlignment="1" applyProtection="1">
      <alignment horizontal="center"/>
      <protection/>
    </xf>
    <xf numFmtId="0" fontId="6" fillId="0" borderId="0" xfId="55" applyFont="1" applyBorder="1" applyAlignment="1" applyProtection="1">
      <alignment horizontal="center"/>
      <protection/>
    </xf>
    <xf numFmtId="0" fontId="6" fillId="0" borderId="0" xfId="55" applyFont="1" applyAlignment="1" applyProtection="1">
      <alignment horizontal="center"/>
      <protection/>
    </xf>
    <xf numFmtId="0" fontId="5" fillId="0" borderId="0" xfId="55" applyFont="1" applyBorder="1" applyAlignment="1" applyProtection="1">
      <alignment horizontal="center"/>
      <protection/>
    </xf>
    <xf numFmtId="0" fontId="6" fillId="0" borderId="24" xfId="0" applyFont="1" applyBorder="1" applyAlignment="1" applyProtection="1">
      <alignment horizontal="left" vertical="center" indent="2"/>
      <protection/>
    </xf>
    <xf numFmtId="0" fontId="6" fillId="0" borderId="20" xfId="0" applyFont="1" applyBorder="1" applyAlignment="1" applyProtection="1">
      <alignment horizontal="left" vertical="center" indent="2"/>
      <protection/>
    </xf>
    <xf numFmtId="0" fontId="6" fillId="0" borderId="21" xfId="0" applyFont="1" applyBorder="1" applyAlignment="1" applyProtection="1">
      <alignment horizontal="left" vertical="center" indent="2"/>
      <protection/>
    </xf>
    <xf numFmtId="0" fontId="14" fillId="0" borderId="37" xfId="0" applyFont="1" applyBorder="1" applyAlignment="1" applyProtection="1">
      <alignment horizontal="left" vertical="center" wrapText="1" indent="1"/>
      <protection/>
    </xf>
    <xf numFmtId="0" fontId="3" fillId="0" borderId="21" xfId="0" applyFont="1" applyBorder="1" applyAlignment="1" applyProtection="1">
      <alignment horizontal="left" vertical="center" wrapText="1" indent="1"/>
      <protection/>
    </xf>
    <xf numFmtId="42" fontId="3" fillId="33" borderId="24" xfId="0" applyNumberFormat="1" applyFont="1" applyFill="1" applyBorder="1" applyAlignment="1" applyProtection="1">
      <alignment horizontal="right" vertical="center"/>
      <protection locked="0"/>
    </xf>
    <xf numFmtId="42" fontId="3" fillId="33" borderId="21" xfId="0" applyNumberFormat="1" applyFont="1" applyFill="1" applyBorder="1" applyAlignment="1" applyProtection="1">
      <alignment horizontal="right" vertical="center"/>
      <protection locked="0"/>
    </xf>
    <xf numFmtId="0" fontId="0" fillId="0" borderId="26" xfId="0" applyFill="1" applyBorder="1" applyAlignment="1" applyProtection="1">
      <alignment horizontal="center"/>
      <protection/>
    </xf>
    <xf numFmtId="0" fontId="25" fillId="0" borderId="38" xfId="0" applyFont="1" applyBorder="1" applyAlignment="1" applyProtection="1">
      <alignment horizontal="center" vertical="center" wrapText="1"/>
      <protection/>
    </xf>
    <xf numFmtId="0" fontId="25" fillId="0" borderId="39" xfId="0" applyFont="1" applyBorder="1" applyAlignment="1" applyProtection="1">
      <alignment horizontal="center" vertical="center"/>
      <protection/>
    </xf>
    <xf numFmtId="0" fontId="25" fillId="0" borderId="35" xfId="0" applyFont="1" applyBorder="1" applyAlignment="1" applyProtection="1">
      <alignment horizontal="center" vertical="center"/>
      <protection/>
    </xf>
    <xf numFmtId="0" fontId="25" fillId="0" borderId="40" xfId="0" applyFont="1" applyBorder="1" applyAlignment="1" applyProtection="1">
      <alignment horizontal="center" vertical="center"/>
      <protection/>
    </xf>
    <xf numFmtId="0" fontId="3" fillId="0" borderId="41" xfId="0" applyFont="1" applyFill="1" applyBorder="1" applyAlignment="1" applyProtection="1">
      <alignment/>
      <protection/>
    </xf>
    <xf numFmtId="0" fontId="0" fillId="0" borderId="19" xfId="0" applyFill="1" applyBorder="1" applyAlignment="1" applyProtection="1">
      <alignment/>
      <protection/>
    </xf>
    <xf numFmtId="0" fontId="3" fillId="0" borderId="42" xfId="0" applyFont="1" applyFill="1" applyBorder="1" applyAlignment="1" applyProtection="1">
      <alignment/>
      <protection/>
    </xf>
    <xf numFmtId="0" fontId="0" fillId="0" borderId="22" xfId="0" applyFill="1" applyBorder="1" applyAlignment="1" applyProtection="1">
      <alignment/>
      <protection/>
    </xf>
    <xf numFmtId="0" fontId="20" fillId="0" borderId="18" xfId="0" applyFont="1" applyFill="1" applyBorder="1" applyAlignment="1" applyProtection="1">
      <alignment horizontal="center" vertical="center" wrapText="1"/>
      <protection/>
    </xf>
    <xf numFmtId="0" fontId="20" fillId="0" borderId="19" xfId="0" applyFont="1" applyFill="1" applyBorder="1" applyAlignment="1" applyProtection="1">
      <alignment horizontal="center" vertical="center" wrapText="1"/>
      <protection/>
    </xf>
    <xf numFmtId="0" fontId="20" fillId="0" borderId="21" xfId="0" applyFont="1" applyFill="1" applyBorder="1" applyAlignment="1" applyProtection="1">
      <alignment horizontal="center" vertical="center" wrapText="1"/>
      <protection/>
    </xf>
    <xf numFmtId="0" fontId="20" fillId="0" borderId="22" xfId="0" applyFont="1" applyFill="1" applyBorder="1" applyAlignment="1" applyProtection="1">
      <alignment horizontal="center" vertical="center" wrapText="1"/>
      <protection/>
    </xf>
    <xf numFmtId="0" fontId="3" fillId="0" borderId="43" xfId="0" applyFont="1" applyBorder="1" applyAlignment="1" applyProtection="1">
      <alignment horizontal="left" vertical="center" wrapText="1" indent="1"/>
      <protection/>
    </xf>
    <xf numFmtId="0" fontId="3" fillId="0" borderId="44" xfId="0" applyFont="1" applyBorder="1" applyAlignment="1" applyProtection="1">
      <alignment horizontal="left" vertical="center" wrapText="1" indent="1"/>
      <protection/>
    </xf>
    <xf numFmtId="0" fontId="24" fillId="33" borderId="45" xfId="0" applyNumberFormat="1" applyFont="1" applyFill="1" applyBorder="1" applyAlignment="1" applyProtection="1">
      <alignment horizontal="left" vertical="center" wrapText="1"/>
      <protection locked="0"/>
    </xf>
    <xf numFmtId="0" fontId="24" fillId="33" borderId="46" xfId="0" applyNumberFormat="1" applyFont="1" applyFill="1" applyBorder="1" applyAlignment="1" applyProtection="1">
      <alignment horizontal="left" vertical="center" wrapText="1"/>
      <protection locked="0"/>
    </xf>
    <xf numFmtId="0" fontId="20" fillId="0" borderId="17" xfId="0" applyFont="1" applyFill="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24" fillId="0" borderId="10" xfId="0" applyNumberFormat="1" applyFont="1" applyFill="1" applyBorder="1" applyAlignment="1" applyProtection="1">
      <alignment horizontal="left" vertical="center"/>
      <protection/>
    </xf>
    <xf numFmtId="0" fontId="5" fillId="0" borderId="0" xfId="0" applyFont="1" applyFill="1" applyBorder="1" applyAlignment="1" applyProtection="1">
      <alignment horizontal="center"/>
      <protection/>
    </xf>
    <xf numFmtId="0" fontId="24" fillId="0" borderId="20" xfId="0" applyNumberFormat="1" applyFont="1" applyFill="1" applyBorder="1" applyAlignment="1" applyProtection="1">
      <alignment horizontal="left" vertical="center"/>
      <protection/>
    </xf>
    <xf numFmtId="171" fontId="24" fillId="0" borderId="10" xfId="0" applyNumberFormat="1" applyFont="1" applyFill="1" applyBorder="1" applyAlignment="1" applyProtection="1">
      <alignment horizontal="left" vertical="center"/>
      <protection/>
    </xf>
    <xf numFmtId="0" fontId="24" fillId="33" borderId="24" xfId="0" applyNumberFormat="1" applyFont="1" applyFill="1" applyBorder="1" applyAlignment="1" applyProtection="1">
      <alignment horizontal="center" vertical="center" wrapText="1"/>
      <protection locked="0"/>
    </xf>
    <xf numFmtId="0" fontId="24" fillId="33" borderId="20" xfId="0" applyNumberFormat="1" applyFont="1" applyFill="1" applyBorder="1" applyAlignment="1" applyProtection="1">
      <alignment horizontal="center" vertical="center" wrapText="1"/>
      <protection locked="0"/>
    </xf>
    <xf numFmtId="0" fontId="24" fillId="33" borderId="47" xfId="0" applyNumberFormat="1" applyFont="1" applyFill="1" applyBorder="1" applyAlignment="1" applyProtection="1">
      <alignment horizontal="center" vertical="center" wrapText="1"/>
      <protection locked="0"/>
    </xf>
    <xf numFmtId="0" fontId="3" fillId="0" borderId="42" xfId="0" applyFont="1" applyBorder="1" applyAlignment="1" applyProtection="1">
      <alignment horizontal="left" vertical="center" wrapText="1" indent="1"/>
      <protection/>
    </xf>
    <xf numFmtId="0" fontId="3" fillId="0" borderId="22" xfId="0" applyFont="1" applyBorder="1" applyAlignment="1" applyProtection="1">
      <alignment horizontal="left" vertical="center" wrapText="1" indent="1"/>
      <protection/>
    </xf>
    <xf numFmtId="0" fontId="24" fillId="33" borderId="20" xfId="0" applyNumberFormat="1" applyFont="1" applyFill="1" applyBorder="1" applyAlignment="1" applyProtection="1">
      <alignment horizontal="left" vertical="center" wrapText="1"/>
      <protection locked="0"/>
    </xf>
    <xf numFmtId="0" fontId="24" fillId="33" borderId="47" xfId="0" applyNumberFormat="1" applyFont="1" applyFill="1" applyBorder="1" applyAlignment="1" applyProtection="1">
      <alignment horizontal="left" vertical="center" wrapText="1"/>
      <protection locked="0"/>
    </xf>
    <xf numFmtId="0" fontId="3" fillId="0" borderId="37" xfId="0" applyFont="1" applyBorder="1" applyAlignment="1" applyProtection="1">
      <alignment horizontal="left" vertical="center" wrapText="1" indent="1"/>
      <protection/>
    </xf>
    <xf numFmtId="0" fontId="0" fillId="0" borderId="21" xfId="0" applyBorder="1" applyAlignment="1" applyProtection="1">
      <alignment/>
      <protection/>
    </xf>
    <xf numFmtId="0" fontId="24" fillId="33" borderId="24" xfId="0" applyNumberFormat="1" applyFont="1" applyFill="1" applyBorder="1" applyAlignment="1" applyProtection="1">
      <alignment horizontal="left" vertical="center" wrapText="1"/>
      <protection locked="0"/>
    </xf>
    <xf numFmtId="0" fontId="25" fillId="0" borderId="48" xfId="0" applyFont="1" applyBorder="1" applyAlignment="1" applyProtection="1">
      <alignment horizontal="left"/>
      <protection/>
    </xf>
    <xf numFmtId="0" fontId="25" fillId="0" borderId="49" xfId="0" applyFont="1" applyBorder="1" applyAlignment="1" applyProtection="1">
      <alignment horizontal="left"/>
      <protection/>
    </xf>
    <xf numFmtId="0" fontId="25" fillId="0" borderId="50" xfId="0" applyFont="1" applyBorder="1" applyAlignment="1" applyProtection="1">
      <alignment horizontal="left"/>
      <protection/>
    </xf>
    <xf numFmtId="0" fontId="20" fillId="0" borderId="11"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14" fillId="0" borderId="42" xfId="0" applyFont="1" applyFill="1" applyBorder="1" applyAlignment="1" applyProtection="1">
      <alignment horizontal="left" vertical="center"/>
      <protection/>
    </xf>
    <xf numFmtId="0" fontId="14" fillId="0" borderId="22" xfId="0" applyFont="1" applyFill="1" applyBorder="1" applyAlignment="1" applyProtection="1">
      <alignment horizontal="left" vertical="center"/>
      <protection/>
    </xf>
    <xf numFmtId="42" fontId="3" fillId="33" borderId="24" xfId="0" applyNumberFormat="1" applyFont="1" applyFill="1" applyBorder="1" applyAlignment="1" applyProtection="1">
      <alignment horizontal="center" vertical="center"/>
      <protection locked="0"/>
    </xf>
    <xf numFmtId="42" fontId="3" fillId="33" borderId="21" xfId="0" applyNumberFormat="1"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20" fillId="0" borderId="0" xfId="56" applyFont="1" applyBorder="1" applyAlignment="1" applyProtection="1">
      <alignment horizontal="left" vertical="center"/>
      <protection/>
    </xf>
    <xf numFmtId="171" fontId="24" fillId="0" borderId="0" xfId="56" applyNumberFormat="1" applyFont="1" applyFill="1" applyBorder="1" applyAlignment="1" applyProtection="1">
      <alignment horizontal="center" vertical="center"/>
      <protection/>
    </xf>
    <xf numFmtId="0" fontId="3" fillId="0" borderId="37" xfId="0" applyFont="1" applyBorder="1" applyAlignment="1" applyProtection="1">
      <alignment horizontal="left" vertical="center" wrapText="1"/>
      <protection/>
    </xf>
    <xf numFmtId="0" fontId="3" fillId="0" borderId="21" xfId="0" applyFont="1" applyBorder="1" applyAlignment="1" applyProtection="1">
      <alignment horizontal="left" vertical="center" wrapText="1"/>
      <protection/>
    </xf>
    <xf numFmtId="0" fontId="72" fillId="0" borderId="24" xfId="0" applyFont="1" applyBorder="1" applyAlignment="1" applyProtection="1">
      <alignment horizontal="center"/>
      <protection/>
    </xf>
    <xf numFmtId="0" fontId="72" fillId="0" borderId="20" xfId="0" applyFont="1" applyBorder="1" applyAlignment="1" applyProtection="1">
      <alignment horizontal="center"/>
      <protection/>
    </xf>
    <xf numFmtId="0" fontId="72" fillId="0" borderId="21" xfId="0" applyFont="1" applyBorder="1" applyAlignment="1" applyProtection="1">
      <alignment horizontal="center"/>
      <protection/>
    </xf>
    <xf numFmtId="0" fontId="61" fillId="42" borderId="22" xfId="51" applyFill="1" applyBorder="1" applyAlignment="1">
      <alignment horizontal="left" wrapText="1"/>
    </xf>
    <xf numFmtId="0" fontId="61" fillId="42" borderId="22" xfId="51" applyFill="1" applyBorder="1" applyAlignment="1">
      <alignment horizontal="left" vertical="top" wrapText="1"/>
    </xf>
    <xf numFmtId="0" fontId="61" fillId="0" borderId="22" xfId="51" applyBorder="1" applyAlignment="1">
      <alignment horizontal="left"/>
    </xf>
    <xf numFmtId="0" fontId="61" fillId="42" borderId="24" xfId="51" applyFill="1" applyBorder="1" applyAlignment="1">
      <alignment horizontal="left"/>
    </xf>
    <xf numFmtId="0" fontId="61" fillId="42" borderId="20" xfId="51" applyFill="1" applyBorder="1" applyAlignment="1">
      <alignment horizontal="left"/>
    </xf>
    <xf numFmtId="0" fontId="61" fillId="42" borderId="21" xfId="51" applyFill="1" applyBorder="1" applyAlignment="1">
      <alignment horizontal="left"/>
    </xf>
    <xf numFmtId="0" fontId="61" fillId="42" borderId="24" xfId="51" applyFill="1" applyBorder="1" applyAlignment="1">
      <alignment horizontal="left" wrapText="1"/>
    </xf>
    <xf numFmtId="0" fontId="61" fillId="42" borderId="20" xfId="51" applyFill="1" applyBorder="1" applyAlignment="1">
      <alignment horizontal="left" wrapText="1"/>
    </xf>
    <xf numFmtId="0" fontId="61" fillId="42" borderId="21" xfId="5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5">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23.emf" /><Relationship Id="rId4" Type="http://schemas.openxmlformats.org/officeDocument/2006/relationships/image" Target="../media/image11.emf" /><Relationship Id="rId5" Type="http://schemas.openxmlformats.org/officeDocument/2006/relationships/image" Target="../media/image18.emf" /><Relationship Id="rId6" Type="http://schemas.openxmlformats.org/officeDocument/2006/relationships/image" Target="../media/image1.emf" /><Relationship Id="rId7" Type="http://schemas.openxmlformats.org/officeDocument/2006/relationships/image" Target="../media/image2.emf" /><Relationship Id="rId8" Type="http://schemas.openxmlformats.org/officeDocument/2006/relationships/image" Target="../media/image4.emf" /><Relationship Id="rId9" Type="http://schemas.openxmlformats.org/officeDocument/2006/relationships/image" Target="../media/image10.emf" /><Relationship Id="rId10" Type="http://schemas.openxmlformats.org/officeDocument/2006/relationships/image" Target="../media/image15.emf" /><Relationship Id="rId11" Type="http://schemas.openxmlformats.org/officeDocument/2006/relationships/image" Target="../media/image19.emf" /><Relationship Id="rId12" Type="http://schemas.openxmlformats.org/officeDocument/2006/relationships/image" Target="../media/image20.emf" /><Relationship Id="rId13" Type="http://schemas.openxmlformats.org/officeDocument/2006/relationships/image" Target="../media/image17.emf" /><Relationship Id="rId14" Type="http://schemas.openxmlformats.org/officeDocument/2006/relationships/image" Target="../media/image22.emf" /><Relationship Id="rId15" Type="http://schemas.openxmlformats.org/officeDocument/2006/relationships/image" Target="../media/image21.emf" /><Relationship Id="rId16" Type="http://schemas.openxmlformats.org/officeDocument/2006/relationships/image" Target="../media/image16.emf" /><Relationship Id="rId17" Type="http://schemas.openxmlformats.org/officeDocument/2006/relationships/image" Target="../media/image12.emf" /><Relationship Id="rId18" Type="http://schemas.openxmlformats.org/officeDocument/2006/relationships/image" Target="../media/image8.emf" /><Relationship Id="rId19" Type="http://schemas.openxmlformats.org/officeDocument/2006/relationships/image" Target="../media/image7.emf" /><Relationship Id="rId20" Type="http://schemas.openxmlformats.org/officeDocument/2006/relationships/image" Target="../media/image6.emf" /><Relationship Id="rId21" Type="http://schemas.openxmlformats.org/officeDocument/2006/relationships/image" Target="../media/image5.emf" /><Relationship Id="rId22" Type="http://schemas.openxmlformats.org/officeDocument/2006/relationships/image" Target="../media/image3.emf" /><Relationship Id="rId23" Type="http://schemas.openxmlformats.org/officeDocument/2006/relationships/image" Target="../media/image9.emf" /><Relationship Id="rId24"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21</xdr:row>
      <xdr:rowOff>342900</xdr:rowOff>
    </xdr:from>
    <xdr:to>
      <xdr:col>4</xdr:col>
      <xdr:colOff>657225</xdr:colOff>
      <xdr:row>21</xdr:row>
      <xdr:rowOff>609600</xdr:rowOff>
    </xdr:to>
    <xdr:pic>
      <xdr:nvPicPr>
        <xdr:cNvPr id="1" name="OptionButton1"/>
        <xdr:cNvPicPr preferRelativeResize="1">
          <a:picLocks noChangeAspect="1"/>
        </xdr:cNvPicPr>
      </xdr:nvPicPr>
      <xdr:blipFill>
        <a:blip r:embed="rId1"/>
        <a:stretch>
          <a:fillRect/>
        </a:stretch>
      </xdr:blipFill>
      <xdr:spPr>
        <a:xfrm>
          <a:off x="3314700" y="4933950"/>
          <a:ext cx="571500" cy="266700"/>
        </a:xfrm>
        <a:prstGeom prst="rect">
          <a:avLst/>
        </a:prstGeom>
        <a:noFill/>
        <a:ln w="9525" cmpd="sng">
          <a:noFill/>
        </a:ln>
      </xdr:spPr>
    </xdr:pic>
    <xdr:clientData/>
  </xdr:twoCellAnchor>
  <xdr:twoCellAnchor editAs="oneCell">
    <xdr:from>
      <xdr:col>3</xdr:col>
      <xdr:colOff>57150</xdr:colOff>
      <xdr:row>21</xdr:row>
      <xdr:rowOff>342900</xdr:rowOff>
    </xdr:from>
    <xdr:to>
      <xdr:col>3</xdr:col>
      <xdr:colOff>571500</xdr:colOff>
      <xdr:row>21</xdr:row>
      <xdr:rowOff>609600</xdr:rowOff>
    </xdr:to>
    <xdr:pic>
      <xdr:nvPicPr>
        <xdr:cNvPr id="2" name="OptionButton2"/>
        <xdr:cNvPicPr preferRelativeResize="1">
          <a:picLocks noChangeAspect="1"/>
        </xdr:cNvPicPr>
      </xdr:nvPicPr>
      <xdr:blipFill>
        <a:blip r:embed="rId2"/>
        <a:stretch>
          <a:fillRect/>
        </a:stretch>
      </xdr:blipFill>
      <xdr:spPr>
        <a:xfrm>
          <a:off x="2676525" y="4933950"/>
          <a:ext cx="514350" cy="266700"/>
        </a:xfrm>
        <a:prstGeom prst="rect">
          <a:avLst/>
        </a:prstGeom>
        <a:noFill/>
        <a:ln w="9525" cmpd="sng">
          <a:noFill/>
        </a:ln>
      </xdr:spPr>
    </xdr:pic>
    <xdr:clientData/>
  </xdr:twoCellAnchor>
  <xdr:twoCellAnchor editAs="oneCell">
    <xdr:from>
      <xdr:col>2</xdr:col>
      <xdr:colOff>66675</xdr:colOff>
      <xdr:row>21</xdr:row>
      <xdr:rowOff>342900</xdr:rowOff>
    </xdr:from>
    <xdr:to>
      <xdr:col>2</xdr:col>
      <xdr:colOff>600075</xdr:colOff>
      <xdr:row>21</xdr:row>
      <xdr:rowOff>609600</xdr:rowOff>
    </xdr:to>
    <xdr:pic>
      <xdr:nvPicPr>
        <xdr:cNvPr id="3" name="Yes"/>
        <xdr:cNvPicPr preferRelativeResize="1">
          <a:picLocks noChangeAspect="1"/>
        </xdr:cNvPicPr>
      </xdr:nvPicPr>
      <xdr:blipFill>
        <a:blip r:embed="rId3"/>
        <a:stretch>
          <a:fillRect/>
        </a:stretch>
      </xdr:blipFill>
      <xdr:spPr>
        <a:xfrm>
          <a:off x="2076450" y="4933950"/>
          <a:ext cx="533400" cy="266700"/>
        </a:xfrm>
        <a:prstGeom prst="rect">
          <a:avLst/>
        </a:prstGeom>
        <a:noFill/>
        <a:ln w="9525" cmpd="sng">
          <a:noFill/>
        </a:ln>
      </xdr:spPr>
    </xdr:pic>
    <xdr:clientData/>
  </xdr:twoCellAnchor>
  <xdr:twoCellAnchor editAs="oneCell">
    <xdr:from>
      <xdr:col>4</xdr:col>
      <xdr:colOff>85725</xdr:colOff>
      <xdr:row>22</xdr:row>
      <xdr:rowOff>361950</xdr:rowOff>
    </xdr:from>
    <xdr:to>
      <xdr:col>4</xdr:col>
      <xdr:colOff>657225</xdr:colOff>
      <xdr:row>22</xdr:row>
      <xdr:rowOff>628650</xdr:rowOff>
    </xdr:to>
    <xdr:pic>
      <xdr:nvPicPr>
        <xdr:cNvPr id="4" name="OptionButton3"/>
        <xdr:cNvPicPr preferRelativeResize="1">
          <a:picLocks noChangeAspect="1"/>
        </xdr:cNvPicPr>
      </xdr:nvPicPr>
      <xdr:blipFill>
        <a:blip r:embed="rId4"/>
        <a:stretch>
          <a:fillRect/>
        </a:stretch>
      </xdr:blipFill>
      <xdr:spPr>
        <a:xfrm>
          <a:off x="3314700" y="5943600"/>
          <a:ext cx="571500" cy="266700"/>
        </a:xfrm>
        <a:prstGeom prst="rect">
          <a:avLst/>
        </a:prstGeom>
        <a:noFill/>
        <a:ln w="9525" cmpd="sng">
          <a:noFill/>
        </a:ln>
      </xdr:spPr>
    </xdr:pic>
    <xdr:clientData/>
  </xdr:twoCellAnchor>
  <xdr:twoCellAnchor editAs="oneCell">
    <xdr:from>
      <xdr:col>3</xdr:col>
      <xdr:colOff>57150</xdr:colOff>
      <xdr:row>22</xdr:row>
      <xdr:rowOff>361950</xdr:rowOff>
    </xdr:from>
    <xdr:to>
      <xdr:col>3</xdr:col>
      <xdr:colOff>571500</xdr:colOff>
      <xdr:row>22</xdr:row>
      <xdr:rowOff>628650</xdr:rowOff>
    </xdr:to>
    <xdr:pic>
      <xdr:nvPicPr>
        <xdr:cNvPr id="5" name="OptionButton4"/>
        <xdr:cNvPicPr preferRelativeResize="1">
          <a:picLocks noChangeAspect="1"/>
        </xdr:cNvPicPr>
      </xdr:nvPicPr>
      <xdr:blipFill>
        <a:blip r:embed="rId5"/>
        <a:stretch>
          <a:fillRect/>
        </a:stretch>
      </xdr:blipFill>
      <xdr:spPr>
        <a:xfrm>
          <a:off x="2676525" y="5943600"/>
          <a:ext cx="514350" cy="266700"/>
        </a:xfrm>
        <a:prstGeom prst="rect">
          <a:avLst/>
        </a:prstGeom>
        <a:noFill/>
        <a:ln w="9525" cmpd="sng">
          <a:noFill/>
        </a:ln>
      </xdr:spPr>
    </xdr:pic>
    <xdr:clientData/>
  </xdr:twoCellAnchor>
  <xdr:twoCellAnchor editAs="oneCell">
    <xdr:from>
      <xdr:col>2</xdr:col>
      <xdr:colOff>66675</xdr:colOff>
      <xdr:row>22</xdr:row>
      <xdr:rowOff>361950</xdr:rowOff>
    </xdr:from>
    <xdr:to>
      <xdr:col>2</xdr:col>
      <xdr:colOff>600075</xdr:colOff>
      <xdr:row>22</xdr:row>
      <xdr:rowOff>628650</xdr:rowOff>
    </xdr:to>
    <xdr:pic>
      <xdr:nvPicPr>
        <xdr:cNvPr id="6" name="OptionButton5"/>
        <xdr:cNvPicPr preferRelativeResize="1">
          <a:picLocks noChangeAspect="1"/>
        </xdr:cNvPicPr>
      </xdr:nvPicPr>
      <xdr:blipFill>
        <a:blip r:embed="rId6"/>
        <a:stretch>
          <a:fillRect/>
        </a:stretch>
      </xdr:blipFill>
      <xdr:spPr>
        <a:xfrm>
          <a:off x="2076450" y="5943600"/>
          <a:ext cx="533400" cy="266700"/>
        </a:xfrm>
        <a:prstGeom prst="rect">
          <a:avLst/>
        </a:prstGeom>
        <a:noFill/>
        <a:ln w="9525" cmpd="sng">
          <a:noFill/>
        </a:ln>
      </xdr:spPr>
    </xdr:pic>
    <xdr:clientData/>
  </xdr:twoCellAnchor>
  <xdr:twoCellAnchor editAs="oneCell">
    <xdr:from>
      <xdr:col>4</xdr:col>
      <xdr:colOff>85725</xdr:colOff>
      <xdr:row>23</xdr:row>
      <xdr:rowOff>361950</xdr:rowOff>
    </xdr:from>
    <xdr:to>
      <xdr:col>4</xdr:col>
      <xdr:colOff>657225</xdr:colOff>
      <xdr:row>23</xdr:row>
      <xdr:rowOff>628650</xdr:rowOff>
    </xdr:to>
    <xdr:pic>
      <xdr:nvPicPr>
        <xdr:cNvPr id="7" name="OptionButton6"/>
        <xdr:cNvPicPr preferRelativeResize="1">
          <a:picLocks noChangeAspect="1"/>
        </xdr:cNvPicPr>
      </xdr:nvPicPr>
      <xdr:blipFill>
        <a:blip r:embed="rId7"/>
        <a:stretch>
          <a:fillRect/>
        </a:stretch>
      </xdr:blipFill>
      <xdr:spPr>
        <a:xfrm>
          <a:off x="3314700" y="6934200"/>
          <a:ext cx="571500" cy="266700"/>
        </a:xfrm>
        <a:prstGeom prst="rect">
          <a:avLst/>
        </a:prstGeom>
        <a:noFill/>
        <a:ln w="9525" cmpd="sng">
          <a:noFill/>
        </a:ln>
      </xdr:spPr>
    </xdr:pic>
    <xdr:clientData/>
  </xdr:twoCellAnchor>
  <xdr:twoCellAnchor editAs="oneCell">
    <xdr:from>
      <xdr:col>3</xdr:col>
      <xdr:colOff>57150</xdr:colOff>
      <xdr:row>23</xdr:row>
      <xdr:rowOff>361950</xdr:rowOff>
    </xdr:from>
    <xdr:to>
      <xdr:col>3</xdr:col>
      <xdr:colOff>571500</xdr:colOff>
      <xdr:row>23</xdr:row>
      <xdr:rowOff>628650</xdr:rowOff>
    </xdr:to>
    <xdr:pic>
      <xdr:nvPicPr>
        <xdr:cNvPr id="8" name="OptionButton7"/>
        <xdr:cNvPicPr preferRelativeResize="1">
          <a:picLocks noChangeAspect="1"/>
        </xdr:cNvPicPr>
      </xdr:nvPicPr>
      <xdr:blipFill>
        <a:blip r:embed="rId8"/>
        <a:stretch>
          <a:fillRect/>
        </a:stretch>
      </xdr:blipFill>
      <xdr:spPr>
        <a:xfrm>
          <a:off x="2676525" y="6934200"/>
          <a:ext cx="514350" cy="266700"/>
        </a:xfrm>
        <a:prstGeom prst="rect">
          <a:avLst/>
        </a:prstGeom>
        <a:noFill/>
        <a:ln w="9525" cmpd="sng">
          <a:noFill/>
        </a:ln>
      </xdr:spPr>
    </xdr:pic>
    <xdr:clientData/>
  </xdr:twoCellAnchor>
  <xdr:twoCellAnchor editAs="oneCell">
    <xdr:from>
      <xdr:col>2</xdr:col>
      <xdr:colOff>66675</xdr:colOff>
      <xdr:row>23</xdr:row>
      <xdr:rowOff>361950</xdr:rowOff>
    </xdr:from>
    <xdr:to>
      <xdr:col>2</xdr:col>
      <xdr:colOff>600075</xdr:colOff>
      <xdr:row>23</xdr:row>
      <xdr:rowOff>628650</xdr:rowOff>
    </xdr:to>
    <xdr:pic>
      <xdr:nvPicPr>
        <xdr:cNvPr id="9" name="OptionButton8"/>
        <xdr:cNvPicPr preferRelativeResize="1">
          <a:picLocks noChangeAspect="1"/>
        </xdr:cNvPicPr>
      </xdr:nvPicPr>
      <xdr:blipFill>
        <a:blip r:embed="rId9"/>
        <a:stretch>
          <a:fillRect/>
        </a:stretch>
      </xdr:blipFill>
      <xdr:spPr>
        <a:xfrm>
          <a:off x="2076450" y="6934200"/>
          <a:ext cx="533400" cy="266700"/>
        </a:xfrm>
        <a:prstGeom prst="rect">
          <a:avLst/>
        </a:prstGeom>
        <a:noFill/>
        <a:ln w="9525" cmpd="sng">
          <a:noFill/>
        </a:ln>
      </xdr:spPr>
    </xdr:pic>
    <xdr:clientData/>
  </xdr:twoCellAnchor>
  <xdr:twoCellAnchor editAs="oneCell">
    <xdr:from>
      <xdr:col>4</xdr:col>
      <xdr:colOff>85725</xdr:colOff>
      <xdr:row>24</xdr:row>
      <xdr:rowOff>361950</xdr:rowOff>
    </xdr:from>
    <xdr:to>
      <xdr:col>4</xdr:col>
      <xdr:colOff>657225</xdr:colOff>
      <xdr:row>24</xdr:row>
      <xdr:rowOff>628650</xdr:rowOff>
    </xdr:to>
    <xdr:pic>
      <xdr:nvPicPr>
        <xdr:cNvPr id="10" name="OptionButton9"/>
        <xdr:cNvPicPr preferRelativeResize="1">
          <a:picLocks noChangeAspect="1"/>
        </xdr:cNvPicPr>
      </xdr:nvPicPr>
      <xdr:blipFill>
        <a:blip r:embed="rId10"/>
        <a:stretch>
          <a:fillRect/>
        </a:stretch>
      </xdr:blipFill>
      <xdr:spPr>
        <a:xfrm>
          <a:off x="3314700" y="7924800"/>
          <a:ext cx="571500" cy="266700"/>
        </a:xfrm>
        <a:prstGeom prst="rect">
          <a:avLst/>
        </a:prstGeom>
        <a:noFill/>
        <a:ln w="9525" cmpd="sng">
          <a:noFill/>
        </a:ln>
      </xdr:spPr>
    </xdr:pic>
    <xdr:clientData/>
  </xdr:twoCellAnchor>
  <xdr:twoCellAnchor editAs="oneCell">
    <xdr:from>
      <xdr:col>3</xdr:col>
      <xdr:colOff>57150</xdr:colOff>
      <xdr:row>24</xdr:row>
      <xdr:rowOff>361950</xdr:rowOff>
    </xdr:from>
    <xdr:to>
      <xdr:col>3</xdr:col>
      <xdr:colOff>571500</xdr:colOff>
      <xdr:row>24</xdr:row>
      <xdr:rowOff>628650</xdr:rowOff>
    </xdr:to>
    <xdr:pic>
      <xdr:nvPicPr>
        <xdr:cNvPr id="11" name="OptionButton10"/>
        <xdr:cNvPicPr preferRelativeResize="1">
          <a:picLocks noChangeAspect="1"/>
        </xdr:cNvPicPr>
      </xdr:nvPicPr>
      <xdr:blipFill>
        <a:blip r:embed="rId11"/>
        <a:stretch>
          <a:fillRect/>
        </a:stretch>
      </xdr:blipFill>
      <xdr:spPr>
        <a:xfrm>
          <a:off x="2676525" y="7924800"/>
          <a:ext cx="514350" cy="266700"/>
        </a:xfrm>
        <a:prstGeom prst="rect">
          <a:avLst/>
        </a:prstGeom>
        <a:noFill/>
        <a:ln w="9525" cmpd="sng">
          <a:noFill/>
        </a:ln>
      </xdr:spPr>
    </xdr:pic>
    <xdr:clientData/>
  </xdr:twoCellAnchor>
  <xdr:twoCellAnchor editAs="oneCell">
    <xdr:from>
      <xdr:col>2</xdr:col>
      <xdr:colOff>66675</xdr:colOff>
      <xdr:row>24</xdr:row>
      <xdr:rowOff>361950</xdr:rowOff>
    </xdr:from>
    <xdr:to>
      <xdr:col>2</xdr:col>
      <xdr:colOff>600075</xdr:colOff>
      <xdr:row>24</xdr:row>
      <xdr:rowOff>628650</xdr:rowOff>
    </xdr:to>
    <xdr:pic>
      <xdr:nvPicPr>
        <xdr:cNvPr id="12" name="OptionButton11"/>
        <xdr:cNvPicPr preferRelativeResize="1">
          <a:picLocks noChangeAspect="1"/>
        </xdr:cNvPicPr>
      </xdr:nvPicPr>
      <xdr:blipFill>
        <a:blip r:embed="rId12"/>
        <a:stretch>
          <a:fillRect/>
        </a:stretch>
      </xdr:blipFill>
      <xdr:spPr>
        <a:xfrm>
          <a:off x="2076450" y="7924800"/>
          <a:ext cx="533400" cy="266700"/>
        </a:xfrm>
        <a:prstGeom prst="rect">
          <a:avLst/>
        </a:prstGeom>
        <a:noFill/>
        <a:ln w="9525" cmpd="sng">
          <a:noFill/>
        </a:ln>
      </xdr:spPr>
    </xdr:pic>
    <xdr:clientData/>
  </xdr:twoCellAnchor>
  <xdr:twoCellAnchor editAs="oneCell">
    <xdr:from>
      <xdr:col>4</xdr:col>
      <xdr:colOff>85725</xdr:colOff>
      <xdr:row>25</xdr:row>
      <xdr:rowOff>361950</xdr:rowOff>
    </xdr:from>
    <xdr:to>
      <xdr:col>4</xdr:col>
      <xdr:colOff>657225</xdr:colOff>
      <xdr:row>25</xdr:row>
      <xdr:rowOff>628650</xdr:rowOff>
    </xdr:to>
    <xdr:pic>
      <xdr:nvPicPr>
        <xdr:cNvPr id="13" name="OptionButton12"/>
        <xdr:cNvPicPr preferRelativeResize="1">
          <a:picLocks noChangeAspect="1"/>
        </xdr:cNvPicPr>
      </xdr:nvPicPr>
      <xdr:blipFill>
        <a:blip r:embed="rId13"/>
        <a:stretch>
          <a:fillRect/>
        </a:stretch>
      </xdr:blipFill>
      <xdr:spPr>
        <a:xfrm>
          <a:off x="3314700" y="8915400"/>
          <a:ext cx="571500" cy="266700"/>
        </a:xfrm>
        <a:prstGeom prst="rect">
          <a:avLst/>
        </a:prstGeom>
        <a:noFill/>
        <a:ln w="9525" cmpd="sng">
          <a:noFill/>
        </a:ln>
      </xdr:spPr>
    </xdr:pic>
    <xdr:clientData/>
  </xdr:twoCellAnchor>
  <xdr:twoCellAnchor editAs="oneCell">
    <xdr:from>
      <xdr:col>3</xdr:col>
      <xdr:colOff>57150</xdr:colOff>
      <xdr:row>25</xdr:row>
      <xdr:rowOff>361950</xdr:rowOff>
    </xdr:from>
    <xdr:to>
      <xdr:col>3</xdr:col>
      <xdr:colOff>571500</xdr:colOff>
      <xdr:row>25</xdr:row>
      <xdr:rowOff>628650</xdr:rowOff>
    </xdr:to>
    <xdr:pic>
      <xdr:nvPicPr>
        <xdr:cNvPr id="14" name="OptionButton13"/>
        <xdr:cNvPicPr preferRelativeResize="1">
          <a:picLocks noChangeAspect="1"/>
        </xdr:cNvPicPr>
      </xdr:nvPicPr>
      <xdr:blipFill>
        <a:blip r:embed="rId14"/>
        <a:stretch>
          <a:fillRect/>
        </a:stretch>
      </xdr:blipFill>
      <xdr:spPr>
        <a:xfrm>
          <a:off x="2676525" y="8915400"/>
          <a:ext cx="514350" cy="266700"/>
        </a:xfrm>
        <a:prstGeom prst="rect">
          <a:avLst/>
        </a:prstGeom>
        <a:noFill/>
        <a:ln w="9525" cmpd="sng">
          <a:noFill/>
        </a:ln>
      </xdr:spPr>
    </xdr:pic>
    <xdr:clientData/>
  </xdr:twoCellAnchor>
  <xdr:twoCellAnchor editAs="oneCell">
    <xdr:from>
      <xdr:col>2</xdr:col>
      <xdr:colOff>66675</xdr:colOff>
      <xdr:row>25</xdr:row>
      <xdr:rowOff>361950</xdr:rowOff>
    </xdr:from>
    <xdr:to>
      <xdr:col>2</xdr:col>
      <xdr:colOff>600075</xdr:colOff>
      <xdr:row>25</xdr:row>
      <xdr:rowOff>628650</xdr:rowOff>
    </xdr:to>
    <xdr:pic>
      <xdr:nvPicPr>
        <xdr:cNvPr id="15" name="OptionButton14"/>
        <xdr:cNvPicPr preferRelativeResize="1">
          <a:picLocks noChangeAspect="1"/>
        </xdr:cNvPicPr>
      </xdr:nvPicPr>
      <xdr:blipFill>
        <a:blip r:embed="rId15"/>
        <a:stretch>
          <a:fillRect/>
        </a:stretch>
      </xdr:blipFill>
      <xdr:spPr>
        <a:xfrm>
          <a:off x="2076450" y="8915400"/>
          <a:ext cx="533400" cy="266700"/>
        </a:xfrm>
        <a:prstGeom prst="rect">
          <a:avLst/>
        </a:prstGeom>
        <a:noFill/>
        <a:ln w="9525" cmpd="sng">
          <a:noFill/>
        </a:ln>
      </xdr:spPr>
    </xdr:pic>
    <xdr:clientData/>
  </xdr:twoCellAnchor>
  <xdr:twoCellAnchor editAs="oneCell">
    <xdr:from>
      <xdr:col>4</xdr:col>
      <xdr:colOff>85725</xdr:colOff>
      <xdr:row>26</xdr:row>
      <xdr:rowOff>361950</xdr:rowOff>
    </xdr:from>
    <xdr:to>
      <xdr:col>4</xdr:col>
      <xdr:colOff>657225</xdr:colOff>
      <xdr:row>26</xdr:row>
      <xdr:rowOff>628650</xdr:rowOff>
    </xdr:to>
    <xdr:pic>
      <xdr:nvPicPr>
        <xdr:cNvPr id="16" name="OptionButton15"/>
        <xdr:cNvPicPr preferRelativeResize="1">
          <a:picLocks noChangeAspect="1"/>
        </xdr:cNvPicPr>
      </xdr:nvPicPr>
      <xdr:blipFill>
        <a:blip r:embed="rId16"/>
        <a:stretch>
          <a:fillRect/>
        </a:stretch>
      </xdr:blipFill>
      <xdr:spPr>
        <a:xfrm>
          <a:off x="3314700" y="9906000"/>
          <a:ext cx="571500" cy="266700"/>
        </a:xfrm>
        <a:prstGeom prst="rect">
          <a:avLst/>
        </a:prstGeom>
        <a:noFill/>
        <a:ln w="9525" cmpd="sng">
          <a:noFill/>
        </a:ln>
      </xdr:spPr>
    </xdr:pic>
    <xdr:clientData/>
  </xdr:twoCellAnchor>
  <xdr:twoCellAnchor editAs="oneCell">
    <xdr:from>
      <xdr:col>3</xdr:col>
      <xdr:colOff>57150</xdr:colOff>
      <xdr:row>26</xdr:row>
      <xdr:rowOff>361950</xdr:rowOff>
    </xdr:from>
    <xdr:to>
      <xdr:col>3</xdr:col>
      <xdr:colOff>571500</xdr:colOff>
      <xdr:row>26</xdr:row>
      <xdr:rowOff>628650</xdr:rowOff>
    </xdr:to>
    <xdr:pic>
      <xdr:nvPicPr>
        <xdr:cNvPr id="17" name="OptionButton16"/>
        <xdr:cNvPicPr preferRelativeResize="1">
          <a:picLocks noChangeAspect="1"/>
        </xdr:cNvPicPr>
      </xdr:nvPicPr>
      <xdr:blipFill>
        <a:blip r:embed="rId17"/>
        <a:stretch>
          <a:fillRect/>
        </a:stretch>
      </xdr:blipFill>
      <xdr:spPr>
        <a:xfrm>
          <a:off x="2676525" y="9906000"/>
          <a:ext cx="514350" cy="266700"/>
        </a:xfrm>
        <a:prstGeom prst="rect">
          <a:avLst/>
        </a:prstGeom>
        <a:noFill/>
        <a:ln w="9525" cmpd="sng">
          <a:noFill/>
        </a:ln>
      </xdr:spPr>
    </xdr:pic>
    <xdr:clientData/>
  </xdr:twoCellAnchor>
  <xdr:twoCellAnchor editAs="oneCell">
    <xdr:from>
      <xdr:col>2</xdr:col>
      <xdr:colOff>66675</xdr:colOff>
      <xdr:row>26</xdr:row>
      <xdr:rowOff>361950</xdr:rowOff>
    </xdr:from>
    <xdr:to>
      <xdr:col>2</xdr:col>
      <xdr:colOff>600075</xdr:colOff>
      <xdr:row>26</xdr:row>
      <xdr:rowOff>628650</xdr:rowOff>
    </xdr:to>
    <xdr:pic>
      <xdr:nvPicPr>
        <xdr:cNvPr id="18" name="OptionButton17"/>
        <xdr:cNvPicPr preferRelativeResize="1">
          <a:picLocks noChangeAspect="1"/>
        </xdr:cNvPicPr>
      </xdr:nvPicPr>
      <xdr:blipFill>
        <a:blip r:embed="rId18"/>
        <a:stretch>
          <a:fillRect/>
        </a:stretch>
      </xdr:blipFill>
      <xdr:spPr>
        <a:xfrm>
          <a:off x="2076450" y="9906000"/>
          <a:ext cx="533400" cy="266700"/>
        </a:xfrm>
        <a:prstGeom prst="rect">
          <a:avLst/>
        </a:prstGeom>
        <a:noFill/>
        <a:ln w="9525" cmpd="sng">
          <a:noFill/>
        </a:ln>
      </xdr:spPr>
    </xdr:pic>
    <xdr:clientData/>
  </xdr:twoCellAnchor>
  <xdr:twoCellAnchor editAs="oneCell">
    <xdr:from>
      <xdr:col>4</xdr:col>
      <xdr:colOff>85725</xdr:colOff>
      <xdr:row>27</xdr:row>
      <xdr:rowOff>361950</xdr:rowOff>
    </xdr:from>
    <xdr:to>
      <xdr:col>4</xdr:col>
      <xdr:colOff>657225</xdr:colOff>
      <xdr:row>27</xdr:row>
      <xdr:rowOff>628650</xdr:rowOff>
    </xdr:to>
    <xdr:pic>
      <xdr:nvPicPr>
        <xdr:cNvPr id="19" name="OptionButton18"/>
        <xdr:cNvPicPr preferRelativeResize="1">
          <a:picLocks noChangeAspect="1"/>
        </xdr:cNvPicPr>
      </xdr:nvPicPr>
      <xdr:blipFill>
        <a:blip r:embed="rId19"/>
        <a:stretch>
          <a:fillRect/>
        </a:stretch>
      </xdr:blipFill>
      <xdr:spPr>
        <a:xfrm>
          <a:off x="3314700" y="11087100"/>
          <a:ext cx="571500" cy="266700"/>
        </a:xfrm>
        <a:prstGeom prst="rect">
          <a:avLst/>
        </a:prstGeom>
        <a:noFill/>
        <a:ln w="9525" cmpd="sng">
          <a:noFill/>
        </a:ln>
      </xdr:spPr>
    </xdr:pic>
    <xdr:clientData/>
  </xdr:twoCellAnchor>
  <xdr:twoCellAnchor editAs="oneCell">
    <xdr:from>
      <xdr:col>3</xdr:col>
      <xdr:colOff>57150</xdr:colOff>
      <xdr:row>27</xdr:row>
      <xdr:rowOff>361950</xdr:rowOff>
    </xdr:from>
    <xdr:to>
      <xdr:col>3</xdr:col>
      <xdr:colOff>571500</xdr:colOff>
      <xdr:row>27</xdr:row>
      <xdr:rowOff>628650</xdr:rowOff>
    </xdr:to>
    <xdr:pic>
      <xdr:nvPicPr>
        <xdr:cNvPr id="20" name="OptionButton19"/>
        <xdr:cNvPicPr preferRelativeResize="1">
          <a:picLocks noChangeAspect="1"/>
        </xdr:cNvPicPr>
      </xdr:nvPicPr>
      <xdr:blipFill>
        <a:blip r:embed="rId20"/>
        <a:stretch>
          <a:fillRect/>
        </a:stretch>
      </xdr:blipFill>
      <xdr:spPr>
        <a:xfrm>
          <a:off x="2676525" y="11087100"/>
          <a:ext cx="514350" cy="266700"/>
        </a:xfrm>
        <a:prstGeom prst="rect">
          <a:avLst/>
        </a:prstGeom>
        <a:noFill/>
        <a:ln w="9525" cmpd="sng">
          <a:noFill/>
        </a:ln>
      </xdr:spPr>
    </xdr:pic>
    <xdr:clientData/>
  </xdr:twoCellAnchor>
  <xdr:twoCellAnchor editAs="oneCell">
    <xdr:from>
      <xdr:col>2</xdr:col>
      <xdr:colOff>66675</xdr:colOff>
      <xdr:row>27</xdr:row>
      <xdr:rowOff>361950</xdr:rowOff>
    </xdr:from>
    <xdr:to>
      <xdr:col>2</xdr:col>
      <xdr:colOff>600075</xdr:colOff>
      <xdr:row>27</xdr:row>
      <xdr:rowOff>628650</xdr:rowOff>
    </xdr:to>
    <xdr:pic>
      <xdr:nvPicPr>
        <xdr:cNvPr id="21" name="OptionButton20"/>
        <xdr:cNvPicPr preferRelativeResize="1">
          <a:picLocks noChangeAspect="1"/>
        </xdr:cNvPicPr>
      </xdr:nvPicPr>
      <xdr:blipFill>
        <a:blip r:embed="rId21"/>
        <a:stretch>
          <a:fillRect/>
        </a:stretch>
      </xdr:blipFill>
      <xdr:spPr>
        <a:xfrm>
          <a:off x="2076450" y="11087100"/>
          <a:ext cx="533400" cy="266700"/>
        </a:xfrm>
        <a:prstGeom prst="rect">
          <a:avLst/>
        </a:prstGeom>
        <a:noFill/>
        <a:ln w="9525" cmpd="sng">
          <a:noFill/>
        </a:ln>
      </xdr:spPr>
    </xdr:pic>
    <xdr:clientData/>
  </xdr:twoCellAnchor>
  <xdr:twoCellAnchor editAs="oneCell">
    <xdr:from>
      <xdr:col>4</xdr:col>
      <xdr:colOff>85725</xdr:colOff>
      <xdr:row>28</xdr:row>
      <xdr:rowOff>361950</xdr:rowOff>
    </xdr:from>
    <xdr:to>
      <xdr:col>4</xdr:col>
      <xdr:colOff>657225</xdr:colOff>
      <xdr:row>28</xdr:row>
      <xdr:rowOff>628650</xdr:rowOff>
    </xdr:to>
    <xdr:pic>
      <xdr:nvPicPr>
        <xdr:cNvPr id="22" name="OptionButton21"/>
        <xdr:cNvPicPr preferRelativeResize="1">
          <a:picLocks noChangeAspect="1"/>
        </xdr:cNvPicPr>
      </xdr:nvPicPr>
      <xdr:blipFill>
        <a:blip r:embed="rId22"/>
        <a:stretch>
          <a:fillRect/>
        </a:stretch>
      </xdr:blipFill>
      <xdr:spPr>
        <a:xfrm>
          <a:off x="3314700" y="12077700"/>
          <a:ext cx="571500" cy="266700"/>
        </a:xfrm>
        <a:prstGeom prst="rect">
          <a:avLst/>
        </a:prstGeom>
        <a:noFill/>
        <a:ln w="9525" cmpd="sng">
          <a:noFill/>
        </a:ln>
      </xdr:spPr>
    </xdr:pic>
    <xdr:clientData/>
  </xdr:twoCellAnchor>
  <xdr:twoCellAnchor editAs="oneCell">
    <xdr:from>
      <xdr:col>3</xdr:col>
      <xdr:colOff>57150</xdr:colOff>
      <xdr:row>28</xdr:row>
      <xdr:rowOff>361950</xdr:rowOff>
    </xdr:from>
    <xdr:to>
      <xdr:col>3</xdr:col>
      <xdr:colOff>571500</xdr:colOff>
      <xdr:row>28</xdr:row>
      <xdr:rowOff>628650</xdr:rowOff>
    </xdr:to>
    <xdr:pic>
      <xdr:nvPicPr>
        <xdr:cNvPr id="23" name="OptionButton22"/>
        <xdr:cNvPicPr preferRelativeResize="1">
          <a:picLocks noChangeAspect="1"/>
        </xdr:cNvPicPr>
      </xdr:nvPicPr>
      <xdr:blipFill>
        <a:blip r:embed="rId23"/>
        <a:stretch>
          <a:fillRect/>
        </a:stretch>
      </xdr:blipFill>
      <xdr:spPr>
        <a:xfrm>
          <a:off x="2676525" y="12077700"/>
          <a:ext cx="514350" cy="266700"/>
        </a:xfrm>
        <a:prstGeom prst="rect">
          <a:avLst/>
        </a:prstGeom>
        <a:noFill/>
        <a:ln w="9525" cmpd="sng">
          <a:noFill/>
        </a:ln>
      </xdr:spPr>
    </xdr:pic>
    <xdr:clientData/>
  </xdr:twoCellAnchor>
  <xdr:twoCellAnchor editAs="oneCell">
    <xdr:from>
      <xdr:col>2</xdr:col>
      <xdr:colOff>66675</xdr:colOff>
      <xdr:row>28</xdr:row>
      <xdr:rowOff>361950</xdr:rowOff>
    </xdr:from>
    <xdr:to>
      <xdr:col>2</xdr:col>
      <xdr:colOff>600075</xdr:colOff>
      <xdr:row>28</xdr:row>
      <xdr:rowOff>628650</xdr:rowOff>
    </xdr:to>
    <xdr:pic>
      <xdr:nvPicPr>
        <xdr:cNvPr id="24" name="OptionButton23"/>
        <xdr:cNvPicPr preferRelativeResize="1">
          <a:picLocks noChangeAspect="1"/>
        </xdr:cNvPicPr>
      </xdr:nvPicPr>
      <xdr:blipFill>
        <a:blip r:embed="rId24"/>
        <a:stretch>
          <a:fillRect/>
        </a:stretch>
      </xdr:blipFill>
      <xdr:spPr>
        <a:xfrm>
          <a:off x="2076450" y="12077700"/>
          <a:ext cx="5334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K104"/>
  <sheetViews>
    <sheetView zoomScalePageLayoutView="0" workbookViewId="0" topLeftCell="A1">
      <selection activeCell="C15" sqref="C15"/>
    </sheetView>
  </sheetViews>
  <sheetFormatPr defaultColWidth="9.140625" defaultRowHeight="5.25" customHeight="1"/>
  <cols>
    <col min="1" max="1" width="10.28125" style="165" customWidth="1"/>
    <col min="2" max="2" width="11.421875" style="165" customWidth="1"/>
    <col min="3" max="3" width="15.8515625" style="165" customWidth="1"/>
    <col min="4" max="4" width="13.421875" style="165" customWidth="1"/>
    <col min="5" max="5" width="10.421875" style="165" customWidth="1"/>
    <col min="6" max="6" width="11.28125" style="165" customWidth="1"/>
    <col min="7" max="7" width="9.140625" style="165" customWidth="1"/>
    <col min="8" max="8" width="12.421875" style="165" customWidth="1"/>
    <col min="9" max="10" width="9.140625" style="165" customWidth="1"/>
    <col min="11" max="11" width="12.421875" style="165" customWidth="1"/>
    <col min="12" max="16384" width="9.140625" style="165" customWidth="1"/>
  </cols>
  <sheetData>
    <row r="1" spans="1:9" ht="15.75">
      <c r="A1" s="412" t="s">
        <v>288</v>
      </c>
      <c r="B1" s="412"/>
      <c r="C1" s="412"/>
      <c r="D1" s="412"/>
      <c r="E1" s="412"/>
      <c r="F1" s="412"/>
      <c r="G1" s="412"/>
      <c r="H1" s="412"/>
      <c r="I1" s="412"/>
    </row>
    <row r="2" spans="1:9" ht="15.75">
      <c r="A2" s="413" t="s">
        <v>289</v>
      </c>
      <c r="B2" s="413"/>
      <c r="C2" s="413"/>
      <c r="D2" s="413"/>
      <c r="E2" s="413"/>
      <c r="F2" s="413"/>
      <c r="G2" s="413"/>
      <c r="H2" s="413"/>
      <c r="I2" s="413"/>
    </row>
    <row r="3" spans="1:9" ht="15.75">
      <c r="A3" s="412" t="s">
        <v>290</v>
      </c>
      <c r="B3" s="412"/>
      <c r="C3" s="412"/>
      <c r="D3" s="412"/>
      <c r="E3" s="412"/>
      <c r="F3" s="412"/>
      <c r="G3" s="412"/>
      <c r="H3" s="412"/>
      <c r="I3" s="412"/>
    </row>
    <row r="4" spans="1:9" ht="15.75">
      <c r="A4" s="412" t="s">
        <v>291</v>
      </c>
      <c r="B4" s="412"/>
      <c r="C4" s="412"/>
      <c r="D4" s="412"/>
      <c r="E4" s="412"/>
      <c r="F4" s="412"/>
      <c r="G4" s="412"/>
      <c r="H4" s="412"/>
      <c r="I4" s="412"/>
    </row>
    <row r="5" ht="12" customHeight="1"/>
    <row r="6" ht="12.75" customHeight="1"/>
    <row r="7" spans="1:11" ht="20.25">
      <c r="A7" s="414" t="s">
        <v>151</v>
      </c>
      <c r="B7" s="414"/>
      <c r="C7" s="414"/>
      <c r="D7" s="414"/>
      <c r="E7" s="414"/>
      <c r="F7" s="414"/>
      <c r="G7" s="414"/>
      <c r="H7" s="414"/>
      <c r="I7" s="414"/>
      <c r="J7" s="414"/>
      <c r="K7" s="414"/>
    </row>
    <row r="8" spans="1:11" ht="15.75">
      <c r="A8" s="178"/>
      <c r="B8" s="7"/>
      <c r="C8" s="113"/>
      <c r="D8" s="114" t="s">
        <v>236</v>
      </c>
      <c r="E8" s="113"/>
      <c r="F8" s="115"/>
      <c r="G8" s="116" t="s">
        <v>1</v>
      </c>
      <c r="H8" s="115"/>
      <c r="I8" s="7"/>
      <c r="J8" s="7"/>
      <c r="K8" s="7"/>
    </row>
    <row r="9" spans="1:11" ht="14.25">
      <c r="A9" s="7"/>
      <c r="B9" s="7"/>
      <c r="C9" s="1"/>
      <c r="D9" s="5"/>
      <c r="E9" s="1"/>
      <c r="F9" s="117"/>
      <c r="G9" s="95"/>
      <c r="H9" s="117"/>
      <c r="I9" s="7"/>
      <c r="J9" s="7"/>
      <c r="K9" s="7"/>
    </row>
    <row r="10" spans="1:11" ht="15">
      <c r="A10" s="401"/>
      <c r="B10" s="401"/>
      <c r="C10" s="231"/>
      <c r="D10" s="232"/>
      <c r="E10" s="1"/>
      <c r="F10" s="1"/>
      <c r="G10" s="1"/>
      <c r="H10" s="113"/>
      <c r="I10" s="113"/>
      <c r="J10" s="118" t="s">
        <v>152</v>
      </c>
      <c r="K10" s="119"/>
    </row>
    <row r="11" spans="1:11" ht="15">
      <c r="A11" s="401" t="s">
        <v>2</v>
      </c>
      <c r="B11" s="401"/>
      <c r="C11" s="372"/>
      <c r="D11" s="372"/>
      <c r="E11" s="372"/>
      <c r="F11" s="372"/>
      <c r="G11" s="1"/>
      <c r="H11" s="120"/>
      <c r="I11" s="113"/>
      <c r="J11" s="118" t="s">
        <v>153</v>
      </c>
      <c r="K11" s="121"/>
    </row>
    <row r="12" spans="1:11" ht="15">
      <c r="A12" s="401" t="s">
        <v>3</v>
      </c>
      <c r="B12" s="401"/>
      <c r="C12" s="373"/>
      <c r="D12" s="373"/>
      <c r="E12" s="373"/>
      <c r="F12" s="373"/>
      <c r="G12" s="1"/>
      <c r="H12" s="113"/>
      <c r="I12" s="113"/>
      <c r="J12" s="122"/>
      <c r="K12" s="123"/>
    </row>
    <row r="13" spans="1:11" ht="28.5" customHeight="1">
      <c r="A13" s="396" t="s">
        <v>250</v>
      </c>
      <c r="B13" s="396"/>
      <c r="C13" s="374"/>
      <c r="D13" s="374"/>
      <c r="E13" s="374"/>
      <c r="F13" s="374"/>
      <c r="G13" s="1"/>
      <c r="H13" s="113"/>
      <c r="I13" s="113"/>
      <c r="J13" s="122"/>
      <c r="K13" s="123"/>
    </row>
    <row r="14" spans="1:11" ht="15">
      <c r="A14" s="409" t="s">
        <v>4</v>
      </c>
      <c r="B14" s="409"/>
      <c r="C14" s="124"/>
      <c r="D14" s="1"/>
      <c r="E14" s="1"/>
      <c r="F14" s="1"/>
      <c r="G14" s="1"/>
      <c r="H14" s="113"/>
      <c r="I14" s="113"/>
      <c r="J14" s="118"/>
      <c r="K14" s="125"/>
    </row>
    <row r="15" spans="1:11" ht="14.25">
      <c r="A15" s="180" t="s">
        <v>254</v>
      </c>
      <c r="B15" s="180"/>
      <c r="C15" s="195">
        <f>ROUNDDOWN((DAYS360(C13,C14)/365),0)</f>
        <v>0</v>
      </c>
      <c r="D15" s="166"/>
      <c r="E15" s="166"/>
      <c r="F15" s="166"/>
      <c r="G15" s="166"/>
      <c r="H15" s="166"/>
      <c r="I15" s="166"/>
      <c r="J15" s="166"/>
      <c r="K15" s="166"/>
    </row>
    <row r="16" spans="1:11" ht="85.5" customHeight="1">
      <c r="A16" s="410" t="s">
        <v>309</v>
      </c>
      <c r="B16" s="411"/>
      <c r="C16" s="411"/>
      <c r="D16" s="411"/>
      <c r="E16" s="411"/>
      <c r="F16" s="411"/>
      <c r="G16" s="411"/>
      <c r="H16" s="411"/>
      <c r="I16" s="411"/>
      <c r="J16" s="411"/>
      <c r="K16" s="411"/>
    </row>
    <row r="17" spans="1:11" ht="15.75">
      <c r="A17" s="126"/>
      <c r="B17" s="347"/>
      <c r="C17" s="347"/>
      <c r="D17" s="347"/>
      <c r="E17" s="347"/>
      <c r="F17" s="347"/>
      <c r="G17" s="347"/>
      <c r="H17" s="347"/>
      <c r="I17" s="347"/>
      <c r="J17" s="347"/>
      <c r="K17" s="347"/>
    </row>
    <row r="18" spans="1:11" ht="15.75">
      <c r="A18" s="348"/>
      <c r="B18" s="394" t="s">
        <v>154</v>
      </c>
      <c r="C18" s="395"/>
      <c r="D18" s="395"/>
      <c r="E18" s="395"/>
      <c r="F18" s="122"/>
      <c r="G18" s="127"/>
      <c r="H18" s="127"/>
      <c r="I18" s="127"/>
      <c r="J18" s="127"/>
      <c r="K18" s="127"/>
    </row>
    <row r="19" spans="1:11" ht="15.75">
      <c r="A19" s="348"/>
      <c r="B19" s="394" t="s">
        <v>189</v>
      </c>
      <c r="C19" s="395"/>
      <c r="D19" s="395"/>
      <c r="E19" s="395"/>
      <c r="F19" s="122"/>
      <c r="G19" s="127"/>
      <c r="H19" s="127"/>
      <c r="I19" s="127"/>
      <c r="J19" s="127"/>
      <c r="K19" s="127"/>
    </row>
    <row r="20" spans="1:11" ht="15.75">
      <c r="A20" s="348"/>
      <c r="B20" s="394" t="s">
        <v>155</v>
      </c>
      <c r="C20" s="395"/>
      <c r="D20" s="395"/>
      <c r="E20" s="395"/>
      <c r="F20" s="402"/>
      <c r="G20" s="402"/>
      <c r="H20" s="127"/>
      <c r="I20" s="127"/>
      <c r="J20" s="127"/>
      <c r="K20" s="127"/>
    </row>
    <row r="21" spans="1:11" ht="15.75">
      <c r="A21" s="348"/>
      <c r="B21" s="394" t="s">
        <v>190</v>
      </c>
      <c r="C21" s="395"/>
      <c r="D21" s="395"/>
      <c r="E21" s="395"/>
      <c r="F21" s="122"/>
      <c r="G21" s="127"/>
      <c r="H21" s="127"/>
      <c r="I21" s="127"/>
      <c r="J21" s="127"/>
      <c r="K21" s="127"/>
    </row>
    <row r="22" spans="1:11" ht="15.75">
      <c r="A22" s="350"/>
      <c r="B22" s="394" t="s">
        <v>231</v>
      </c>
      <c r="C22" s="395"/>
      <c r="D22" s="395"/>
      <c r="E22" s="395"/>
      <c r="F22" s="349"/>
      <c r="G22" s="349"/>
      <c r="H22" s="349"/>
      <c r="I22" s="349"/>
      <c r="J22" s="349"/>
      <c r="K22" s="349"/>
    </row>
    <row r="23" spans="1:11" ht="14.25">
      <c r="A23" s="351"/>
      <c r="B23" s="91"/>
      <c r="C23" s="129"/>
      <c r="D23" s="129"/>
      <c r="E23" s="129"/>
      <c r="F23" s="349"/>
      <c r="G23" s="349"/>
      <c r="H23" s="349"/>
      <c r="I23" s="349"/>
      <c r="J23" s="349"/>
      <c r="K23" s="349"/>
    </row>
    <row r="24" spans="1:11" ht="15">
      <c r="A24" s="403" t="s">
        <v>156</v>
      </c>
      <c r="B24" s="404"/>
      <c r="C24" s="404"/>
      <c r="D24" s="404"/>
      <c r="E24" s="404"/>
      <c r="F24" s="404"/>
      <c r="G24" s="404"/>
      <c r="H24" s="404"/>
      <c r="I24" s="404"/>
      <c r="J24" s="404"/>
      <c r="K24" s="404"/>
    </row>
    <row r="25" spans="1:11" ht="14.25">
      <c r="A25" s="352"/>
      <c r="B25" s="405"/>
      <c r="C25" s="406"/>
      <c r="D25" s="406"/>
      <c r="E25" s="406"/>
      <c r="F25" s="353"/>
      <c r="G25" s="354"/>
      <c r="H25" s="354"/>
      <c r="I25" s="354"/>
      <c r="J25" s="354"/>
      <c r="K25" s="354"/>
    </row>
    <row r="26" spans="1:11" ht="48.75" customHeight="1">
      <c r="A26" s="407" t="s">
        <v>191</v>
      </c>
      <c r="B26" s="408"/>
      <c r="C26" s="408"/>
      <c r="D26" s="408"/>
      <c r="E26" s="408"/>
      <c r="F26" s="408"/>
      <c r="G26" s="408"/>
      <c r="H26" s="408"/>
      <c r="I26" s="408"/>
      <c r="J26" s="408"/>
      <c r="K26" s="408"/>
    </row>
    <row r="27" spans="1:11" ht="14.25">
      <c r="A27" s="130"/>
      <c r="B27" s="130"/>
      <c r="C27" s="130"/>
      <c r="D27" s="130"/>
      <c r="E27" s="130"/>
      <c r="F27" s="130"/>
      <c r="G27" s="130"/>
      <c r="H27" s="130"/>
      <c r="I27" s="130"/>
      <c r="J27" s="130"/>
      <c r="K27" s="130"/>
    </row>
    <row r="28" spans="1:11" ht="15.75">
      <c r="A28" s="355"/>
      <c r="B28" s="397"/>
      <c r="C28" s="398"/>
      <c r="D28" s="356"/>
      <c r="E28" s="357"/>
      <c r="F28" s="356"/>
      <c r="G28" s="357"/>
      <c r="H28" s="357"/>
      <c r="I28" s="356"/>
      <c r="J28" s="130"/>
      <c r="K28" s="130"/>
    </row>
    <row r="29" spans="1:11" ht="16.5" thickBot="1">
      <c r="A29" s="355"/>
      <c r="B29" s="131"/>
      <c r="C29" s="113"/>
      <c r="D29" s="399"/>
      <c r="E29" s="399"/>
      <c r="F29" s="399"/>
      <c r="G29" s="356"/>
      <c r="H29" s="400"/>
      <c r="I29" s="400"/>
      <c r="J29" s="132"/>
      <c r="K29" s="133"/>
    </row>
    <row r="30" spans="1:11" ht="15.75">
      <c r="A30" s="355"/>
      <c r="B30" s="131"/>
      <c r="C30" s="131"/>
      <c r="D30" s="122"/>
      <c r="E30" s="134" t="s">
        <v>157</v>
      </c>
      <c r="F30" s="122"/>
      <c r="G30" s="135"/>
      <c r="H30" s="135" t="s">
        <v>158</v>
      </c>
      <c r="I30" s="136"/>
      <c r="J30" s="137"/>
      <c r="K30" s="3" t="s">
        <v>159</v>
      </c>
    </row>
    <row r="31" spans="1:11" ht="15" thickBot="1">
      <c r="A31" s="384"/>
      <c r="B31" s="385"/>
      <c r="C31" s="385"/>
      <c r="D31" s="385"/>
      <c r="E31" s="385"/>
      <c r="F31" s="385"/>
      <c r="G31" s="385"/>
      <c r="H31" s="385"/>
      <c r="I31" s="385"/>
      <c r="J31" s="385"/>
      <c r="K31" s="385"/>
    </row>
    <row r="32" spans="1:11" ht="15.75" thickTop="1">
      <c r="A32" s="386" t="s">
        <v>160</v>
      </c>
      <c r="B32" s="387"/>
      <c r="C32" s="387"/>
      <c r="D32" s="387"/>
      <c r="E32" s="387"/>
      <c r="F32" s="387"/>
      <c r="G32" s="387"/>
      <c r="H32" s="387"/>
      <c r="I32" s="387"/>
      <c r="J32" s="387"/>
      <c r="K32" s="387"/>
    </row>
    <row r="33" spans="1:11" ht="15.75">
      <c r="A33" s="358"/>
      <c r="B33" s="388" t="s">
        <v>192</v>
      </c>
      <c r="C33" s="377"/>
      <c r="D33" s="377"/>
      <c r="E33" s="377"/>
      <c r="F33" s="377"/>
      <c r="G33" s="377"/>
      <c r="H33" s="377"/>
      <c r="I33" s="377"/>
      <c r="J33" s="377"/>
      <c r="K33" s="377"/>
    </row>
    <row r="34" spans="1:11" ht="14.25">
      <c r="A34" s="140"/>
      <c r="B34" s="140"/>
      <c r="C34" s="140"/>
      <c r="D34" s="359"/>
      <c r="E34" s="359"/>
      <c r="F34" s="359"/>
      <c r="G34" s="359"/>
      <c r="H34" s="359"/>
      <c r="I34" s="359"/>
      <c r="J34" s="359"/>
      <c r="K34" s="359"/>
    </row>
    <row r="35" spans="1:11" ht="15" thickBot="1">
      <c r="A35" s="143"/>
      <c r="B35" s="143"/>
      <c r="C35" s="143"/>
      <c r="D35" s="389"/>
      <c r="E35" s="390"/>
      <c r="F35" s="390"/>
      <c r="G35" s="360"/>
      <c r="H35" s="391"/>
      <c r="I35" s="391"/>
      <c r="J35" s="141"/>
      <c r="K35" s="142"/>
    </row>
    <row r="36" spans="1:11" ht="15.75">
      <c r="A36" s="169"/>
      <c r="B36" s="169"/>
      <c r="C36" s="169"/>
      <c r="D36" s="144"/>
      <c r="E36" s="144" t="s">
        <v>157</v>
      </c>
      <c r="F36" s="144"/>
      <c r="G36" s="145"/>
      <c r="H36" s="135" t="s">
        <v>158</v>
      </c>
      <c r="I36" s="170"/>
      <c r="J36" s="137"/>
      <c r="K36" s="3" t="s">
        <v>159</v>
      </c>
    </row>
    <row r="37" spans="1:11" ht="14.25">
      <c r="A37" s="143"/>
      <c r="B37" s="143"/>
      <c r="C37" s="143"/>
      <c r="D37" s="146"/>
      <c r="E37" s="146"/>
      <c r="F37" s="146"/>
      <c r="G37" s="146"/>
      <c r="H37" s="147"/>
      <c r="I37" s="143"/>
      <c r="J37" s="148"/>
      <c r="K37" s="149"/>
    </row>
    <row r="38" spans="1:11" ht="15" thickBot="1">
      <c r="A38" s="138"/>
      <c r="B38" s="138"/>
      <c r="C38" s="138"/>
      <c r="D38" s="150"/>
      <c r="E38" s="150"/>
      <c r="F38" s="150"/>
      <c r="G38" s="150"/>
      <c r="H38" s="151"/>
      <c r="I38" s="138"/>
      <c r="J38" s="152"/>
      <c r="K38" s="153"/>
    </row>
    <row r="39" spans="1:11" ht="15" thickTop="1">
      <c r="A39" s="392" t="s">
        <v>161</v>
      </c>
      <c r="B39" s="393"/>
      <c r="C39" s="393"/>
      <c r="D39" s="393"/>
      <c r="E39" s="393"/>
      <c r="F39" s="393"/>
      <c r="G39" s="393"/>
      <c r="H39" s="393"/>
      <c r="I39" s="393"/>
      <c r="J39" s="393"/>
      <c r="K39" s="393"/>
    </row>
    <row r="40" spans="1:11" ht="14.25">
      <c r="A40" s="361"/>
      <c r="B40" s="362"/>
      <c r="C40" s="362"/>
      <c r="D40" s="362"/>
      <c r="E40" s="362"/>
      <c r="F40" s="354"/>
      <c r="G40" s="354"/>
      <c r="H40" s="354"/>
      <c r="I40" s="354"/>
      <c r="J40" s="354"/>
      <c r="K40" s="354"/>
    </row>
    <row r="41" spans="1:11" ht="15.75">
      <c r="A41" s="154" t="s">
        <v>162</v>
      </c>
      <c r="B41" s="353"/>
      <c r="C41" s="353"/>
      <c r="D41" s="353"/>
      <c r="E41" s="353"/>
      <c r="F41" s="353"/>
      <c r="G41" s="353"/>
      <c r="H41" s="353"/>
      <c r="I41" s="353"/>
      <c r="J41" s="353"/>
      <c r="K41" s="353"/>
    </row>
    <row r="42" spans="1:11" ht="14.25">
      <c r="A42" s="353"/>
      <c r="B42" s="353"/>
      <c r="C42" s="353"/>
      <c r="D42" s="353"/>
      <c r="E42" s="353"/>
      <c r="F42" s="353"/>
      <c r="G42" s="353"/>
      <c r="H42" s="353"/>
      <c r="I42" s="353"/>
      <c r="J42" s="353"/>
      <c r="K42" s="353"/>
    </row>
    <row r="43" spans="1:11" ht="15">
      <c r="A43" s="363" t="s">
        <v>206</v>
      </c>
      <c r="B43" s="359"/>
      <c r="C43" s="363" t="s">
        <v>211</v>
      </c>
      <c r="D43" s="353"/>
      <c r="E43" s="353"/>
      <c r="F43" s="353"/>
      <c r="G43" s="353"/>
      <c r="H43" s="353"/>
      <c r="I43" s="353"/>
      <c r="J43" s="353"/>
      <c r="K43" s="353"/>
    </row>
    <row r="44" spans="1:11" ht="15">
      <c r="A44" s="353"/>
      <c r="B44" s="359"/>
      <c r="C44" s="363" t="s">
        <v>207</v>
      </c>
      <c r="D44" s="353"/>
      <c r="E44" s="353"/>
      <c r="F44" s="353"/>
      <c r="G44" s="353"/>
      <c r="H44" s="353"/>
      <c r="I44" s="353"/>
      <c r="J44" s="353"/>
      <c r="K44" s="353"/>
    </row>
    <row r="45" spans="1:11" ht="14.25">
      <c r="A45" s="353"/>
      <c r="B45" s="353"/>
      <c r="C45" s="353"/>
      <c r="D45" s="353"/>
      <c r="E45" s="353"/>
      <c r="F45" s="353"/>
      <c r="G45" s="353"/>
      <c r="H45" s="353"/>
      <c r="I45" s="353"/>
      <c r="J45" s="353"/>
      <c r="K45" s="353"/>
    </row>
    <row r="46" spans="1:11" ht="30.75" customHeight="1">
      <c r="A46" s="167" t="s">
        <v>163</v>
      </c>
      <c r="B46" s="379" t="s">
        <v>310</v>
      </c>
      <c r="C46" s="381"/>
      <c r="D46" s="381"/>
      <c r="E46" s="381"/>
      <c r="F46" s="381"/>
      <c r="G46" s="381"/>
      <c r="H46" s="381"/>
      <c r="I46" s="381"/>
      <c r="J46" s="381"/>
      <c r="K46" s="381"/>
    </row>
    <row r="47" spans="1:11" ht="15.75">
      <c r="A47" s="157"/>
      <c r="B47" s="155"/>
      <c r="C47" s="382"/>
      <c r="D47" s="381"/>
      <c r="E47" s="381"/>
      <c r="F47" s="381"/>
      <c r="G47" s="381"/>
      <c r="H47" s="381"/>
      <c r="I47" s="381"/>
      <c r="J47" s="381"/>
      <c r="K47" s="381"/>
    </row>
    <row r="48" spans="1:11" ht="15.75">
      <c r="A48" s="158"/>
      <c r="B48" s="155"/>
      <c r="C48" s="128"/>
      <c r="D48" s="364"/>
      <c r="E48" s="364"/>
      <c r="F48" s="364"/>
      <c r="G48" s="364"/>
      <c r="H48" s="364"/>
      <c r="I48" s="364"/>
      <c r="J48" s="364"/>
      <c r="K48" s="364"/>
    </row>
    <row r="49" spans="1:11" ht="15.75">
      <c r="A49" s="375" t="s">
        <v>151</v>
      </c>
      <c r="B49" s="376"/>
      <c r="C49" s="376"/>
      <c r="D49" s="376"/>
      <c r="E49" s="376"/>
      <c r="F49" s="376"/>
      <c r="G49" s="376"/>
      <c r="H49" s="376"/>
      <c r="I49" s="376"/>
      <c r="J49" s="376"/>
      <c r="K49" s="376"/>
    </row>
    <row r="50" spans="1:11" ht="15.75">
      <c r="A50" s="159"/>
      <c r="B50" s="353"/>
      <c r="C50" s="353"/>
      <c r="D50" s="353"/>
      <c r="E50" s="353"/>
      <c r="F50" s="353"/>
      <c r="G50" s="353"/>
      <c r="H50" s="353"/>
      <c r="I50" s="353"/>
      <c r="J50" s="353"/>
      <c r="K50" s="353"/>
    </row>
    <row r="51" spans="1:11" ht="43.5" customHeight="1">
      <c r="A51" s="167" t="s">
        <v>164</v>
      </c>
      <c r="B51" s="379" t="s">
        <v>193</v>
      </c>
      <c r="C51" s="381"/>
      <c r="D51" s="381"/>
      <c r="E51" s="381"/>
      <c r="F51" s="381"/>
      <c r="G51" s="381"/>
      <c r="H51" s="381"/>
      <c r="I51" s="381"/>
      <c r="J51" s="381"/>
      <c r="K51" s="381"/>
    </row>
    <row r="52" spans="1:11" ht="14.25">
      <c r="A52" s="353"/>
      <c r="B52" s="353"/>
      <c r="C52" s="353"/>
      <c r="D52" s="353"/>
      <c r="E52" s="353"/>
      <c r="F52" s="353"/>
      <c r="G52" s="353"/>
      <c r="H52" s="353"/>
      <c r="I52" s="353"/>
      <c r="J52" s="353"/>
      <c r="K52" s="353"/>
    </row>
    <row r="53" spans="1:11" ht="15.75">
      <c r="A53" s="353"/>
      <c r="B53" s="155" t="s">
        <v>208</v>
      </c>
      <c r="C53" s="382" t="s">
        <v>165</v>
      </c>
      <c r="D53" s="383"/>
      <c r="E53" s="383"/>
      <c r="F53" s="383"/>
      <c r="G53" s="383"/>
      <c r="H53" s="383"/>
      <c r="I53" s="383"/>
      <c r="J53" s="383"/>
      <c r="K53" s="383"/>
    </row>
    <row r="54" spans="1:11" ht="32.25" customHeight="1">
      <c r="A54" s="353"/>
      <c r="B54" s="161" t="s">
        <v>201</v>
      </c>
      <c r="C54" s="379" t="s">
        <v>308</v>
      </c>
      <c r="D54" s="383"/>
      <c r="E54" s="383"/>
      <c r="F54" s="383"/>
      <c r="G54" s="383"/>
      <c r="H54" s="383"/>
      <c r="I54" s="383"/>
      <c r="J54" s="383"/>
      <c r="K54" s="383"/>
    </row>
    <row r="55" spans="1:11" ht="32.25" customHeight="1">
      <c r="A55" s="353"/>
      <c r="B55" s="161" t="s">
        <v>202</v>
      </c>
      <c r="C55" s="379" t="s">
        <v>204</v>
      </c>
      <c r="D55" s="381"/>
      <c r="E55" s="381"/>
      <c r="F55" s="381"/>
      <c r="G55" s="381"/>
      <c r="H55" s="381"/>
      <c r="I55" s="381"/>
      <c r="J55" s="381"/>
      <c r="K55" s="381"/>
    </row>
    <row r="56" spans="1:11" ht="46.5" customHeight="1">
      <c r="A56" s="353"/>
      <c r="B56" s="161" t="s">
        <v>203</v>
      </c>
      <c r="C56" s="379" t="s">
        <v>166</v>
      </c>
      <c r="D56" s="383"/>
      <c r="E56" s="383"/>
      <c r="F56" s="383"/>
      <c r="G56" s="383"/>
      <c r="H56" s="383"/>
      <c r="I56" s="383"/>
      <c r="J56" s="383"/>
      <c r="K56" s="383"/>
    </row>
    <row r="57" spans="1:11" ht="33.75" customHeight="1">
      <c r="A57" s="353"/>
      <c r="B57" s="155" t="s">
        <v>209</v>
      </c>
      <c r="C57" s="382" t="s">
        <v>205</v>
      </c>
      <c r="D57" s="383"/>
      <c r="E57" s="383"/>
      <c r="F57" s="383"/>
      <c r="G57" s="383"/>
      <c r="H57" s="383"/>
      <c r="I57" s="383"/>
      <c r="J57" s="383"/>
      <c r="K57" s="383"/>
    </row>
    <row r="58" spans="1:11" ht="18.75" customHeight="1">
      <c r="A58" s="353"/>
      <c r="B58" s="162" t="s">
        <v>167</v>
      </c>
      <c r="C58" s="382" t="s">
        <v>296</v>
      </c>
      <c r="D58" s="383"/>
      <c r="E58" s="383"/>
      <c r="F58" s="383"/>
      <c r="G58" s="383"/>
      <c r="H58" s="383"/>
      <c r="I58" s="383"/>
      <c r="J58" s="383"/>
      <c r="K58" s="383"/>
    </row>
    <row r="59" spans="1:11" ht="15.75">
      <c r="A59" s="353"/>
      <c r="B59" s="155"/>
      <c r="C59" s="156"/>
      <c r="D59" s="160"/>
      <c r="E59" s="160"/>
      <c r="F59" s="160"/>
      <c r="G59" s="160"/>
      <c r="H59" s="160"/>
      <c r="I59" s="160"/>
      <c r="J59" s="160"/>
      <c r="K59" s="160"/>
    </row>
    <row r="60" spans="1:11" ht="15.75">
      <c r="A60" s="375" t="s">
        <v>194</v>
      </c>
      <c r="B60" s="376"/>
      <c r="C60" s="376"/>
      <c r="D60" s="376"/>
      <c r="E60" s="376"/>
      <c r="F60" s="376"/>
      <c r="G60" s="376"/>
      <c r="H60" s="376"/>
      <c r="I60" s="376"/>
      <c r="J60" s="376"/>
      <c r="K60" s="376"/>
    </row>
    <row r="61" spans="1:11" ht="15.75">
      <c r="A61" s="159"/>
      <c r="B61" s="353"/>
      <c r="C61" s="353"/>
      <c r="D61" s="353"/>
      <c r="E61" s="353"/>
      <c r="F61" s="353"/>
      <c r="G61" s="353"/>
      <c r="H61" s="353"/>
      <c r="I61" s="353"/>
      <c r="J61" s="353"/>
      <c r="K61" s="353"/>
    </row>
    <row r="62" spans="1:11" ht="46.5" customHeight="1">
      <c r="A62" s="167" t="s">
        <v>168</v>
      </c>
      <c r="B62" s="379" t="s">
        <v>195</v>
      </c>
      <c r="C62" s="381"/>
      <c r="D62" s="381"/>
      <c r="E62" s="381"/>
      <c r="F62" s="381"/>
      <c r="G62" s="381"/>
      <c r="H62" s="381"/>
      <c r="I62" s="381"/>
      <c r="J62" s="381"/>
      <c r="K62" s="381"/>
    </row>
    <row r="63" spans="1:11" ht="15">
      <c r="A63" s="157"/>
      <c r="B63" s="353"/>
      <c r="C63" s="353"/>
      <c r="D63" s="353"/>
      <c r="E63" s="353"/>
      <c r="F63" s="353"/>
      <c r="G63" s="353"/>
      <c r="H63" s="353"/>
      <c r="I63" s="353"/>
      <c r="J63" s="353"/>
      <c r="K63" s="353"/>
    </row>
    <row r="64" spans="1:11" ht="15.75">
      <c r="A64" s="167" t="s">
        <v>169</v>
      </c>
      <c r="B64" s="379" t="s">
        <v>210</v>
      </c>
      <c r="C64" s="381"/>
      <c r="D64" s="381"/>
      <c r="E64" s="381"/>
      <c r="F64" s="381"/>
      <c r="G64" s="381"/>
      <c r="H64" s="381"/>
      <c r="I64" s="381"/>
      <c r="J64" s="381"/>
      <c r="K64" s="381"/>
    </row>
    <row r="65" spans="1:11" ht="15">
      <c r="A65" s="157"/>
      <c r="B65" s="353"/>
      <c r="C65" s="353"/>
      <c r="D65" s="353"/>
      <c r="E65" s="353"/>
      <c r="F65" s="353"/>
      <c r="G65" s="353"/>
      <c r="H65" s="353"/>
      <c r="I65" s="353"/>
      <c r="J65" s="353"/>
      <c r="K65" s="353"/>
    </row>
    <row r="66" spans="1:11" ht="33" customHeight="1">
      <c r="A66" s="167" t="s">
        <v>212</v>
      </c>
      <c r="B66" s="382" t="s">
        <v>171</v>
      </c>
      <c r="C66" s="381"/>
      <c r="D66" s="381"/>
      <c r="E66" s="381"/>
      <c r="F66" s="381"/>
      <c r="G66" s="381"/>
      <c r="H66" s="381"/>
      <c r="I66" s="381"/>
      <c r="J66" s="381"/>
      <c r="K66" s="381"/>
    </row>
    <row r="67" spans="1:11" ht="15.75">
      <c r="A67" s="128"/>
      <c r="B67" s="366"/>
      <c r="C67" s="366"/>
      <c r="D67" s="366"/>
      <c r="E67" s="366"/>
      <c r="F67" s="366"/>
      <c r="G67" s="366"/>
      <c r="H67" s="366"/>
      <c r="I67" s="366"/>
      <c r="J67" s="366"/>
      <c r="K67" s="366"/>
    </row>
    <row r="68" spans="1:11" ht="15.75">
      <c r="A68" s="375" t="s">
        <v>85</v>
      </c>
      <c r="B68" s="376"/>
      <c r="C68" s="376"/>
      <c r="D68" s="376"/>
      <c r="E68" s="376"/>
      <c r="F68" s="376"/>
      <c r="G68" s="376"/>
      <c r="H68" s="376"/>
      <c r="I68" s="376"/>
      <c r="J68" s="376"/>
      <c r="K68" s="376"/>
    </row>
    <row r="69" spans="1:11" ht="15.75">
      <c r="A69" s="163"/>
      <c r="B69" s="353"/>
      <c r="C69" s="353"/>
      <c r="D69" s="353"/>
      <c r="E69" s="353"/>
      <c r="F69" s="366"/>
      <c r="G69" s="366"/>
      <c r="H69" s="366"/>
      <c r="I69" s="366"/>
      <c r="J69" s="366"/>
      <c r="K69" s="366"/>
    </row>
    <row r="70" spans="1:11" ht="15.75">
      <c r="A70" s="167" t="s">
        <v>170</v>
      </c>
      <c r="B70" s="379" t="s">
        <v>196</v>
      </c>
      <c r="C70" s="381"/>
      <c r="D70" s="381"/>
      <c r="E70" s="381"/>
      <c r="F70" s="381"/>
      <c r="G70" s="381"/>
      <c r="H70" s="381"/>
      <c r="I70" s="381"/>
      <c r="J70" s="381"/>
      <c r="K70" s="381"/>
    </row>
    <row r="71" spans="1:11" ht="15.75">
      <c r="A71" s="157"/>
      <c r="B71" s="162" t="s">
        <v>173</v>
      </c>
      <c r="C71" s="377" t="s">
        <v>174</v>
      </c>
      <c r="D71" s="377"/>
      <c r="E71" s="377"/>
      <c r="F71" s="377"/>
      <c r="G71" s="377"/>
      <c r="H71" s="377"/>
      <c r="I71" s="377"/>
      <c r="J71" s="377"/>
      <c r="K71" s="377"/>
    </row>
    <row r="72" spans="1:11" ht="33" customHeight="1">
      <c r="A72" s="157"/>
      <c r="B72" s="162" t="s">
        <v>175</v>
      </c>
      <c r="C72" s="377" t="s">
        <v>176</v>
      </c>
      <c r="D72" s="377"/>
      <c r="E72" s="377"/>
      <c r="F72" s="377"/>
      <c r="G72" s="377"/>
      <c r="H72" s="377"/>
      <c r="I72" s="377"/>
      <c r="J72" s="377"/>
      <c r="K72" s="377"/>
    </row>
    <row r="73" spans="1:11" ht="15.75">
      <c r="A73" s="157"/>
      <c r="B73" s="162" t="s">
        <v>167</v>
      </c>
      <c r="C73" s="377" t="s">
        <v>177</v>
      </c>
      <c r="D73" s="377"/>
      <c r="E73" s="377"/>
      <c r="F73" s="377"/>
      <c r="G73" s="377"/>
      <c r="H73" s="377"/>
      <c r="I73" s="377"/>
      <c r="J73" s="377"/>
      <c r="K73" s="377"/>
    </row>
    <row r="74" spans="1:11" ht="15.75">
      <c r="A74" s="157"/>
      <c r="B74" s="162" t="s">
        <v>178</v>
      </c>
      <c r="C74" s="377" t="s">
        <v>179</v>
      </c>
      <c r="D74" s="377"/>
      <c r="E74" s="377"/>
      <c r="F74" s="377"/>
      <c r="G74" s="377"/>
      <c r="H74" s="377"/>
      <c r="I74" s="377"/>
      <c r="J74" s="377"/>
      <c r="K74" s="377"/>
    </row>
    <row r="75" spans="1:11" ht="15">
      <c r="A75" s="157"/>
      <c r="B75" s="353"/>
      <c r="C75" s="353"/>
      <c r="D75" s="353"/>
      <c r="E75" s="353"/>
      <c r="F75" s="353"/>
      <c r="G75" s="353"/>
      <c r="H75" s="353"/>
      <c r="I75" s="353"/>
      <c r="J75" s="353"/>
      <c r="K75" s="353"/>
    </row>
    <row r="76" spans="1:11" ht="15.75">
      <c r="A76" s="375" t="s">
        <v>197</v>
      </c>
      <c r="B76" s="376"/>
      <c r="C76" s="376"/>
      <c r="D76" s="376"/>
      <c r="E76" s="376"/>
      <c r="F76" s="376"/>
      <c r="G76" s="376"/>
      <c r="H76" s="376"/>
      <c r="I76" s="376"/>
      <c r="J76" s="376"/>
      <c r="K76" s="376"/>
    </row>
    <row r="77" spans="1:11" ht="15">
      <c r="A77" s="157"/>
      <c r="B77" s="353"/>
      <c r="C77" s="353"/>
      <c r="D77" s="353"/>
      <c r="E77" s="353"/>
      <c r="F77" s="353"/>
      <c r="G77" s="353"/>
      <c r="H77" s="353"/>
      <c r="I77" s="353"/>
      <c r="J77" s="353"/>
      <c r="K77" s="353"/>
    </row>
    <row r="78" spans="1:11" ht="15.75">
      <c r="A78" s="167" t="s">
        <v>172</v>
      </c>
      <c r="B78" s="379" t="s">
        <v>198</v>
      </c>
      <c r="C78" s="381"/>
      <c r="D78" s="381"/>
      <c r="E78" s="381"/>
      <c r="F78" s="381"/>
      <c r="G78" s="381"/>
      <c r="H78" s="381"/>
      <c r="I78" s="381"/>
      <c r="J78" s="381"/>
      <c r="K78" s="381"/>
    </row>
    <row r="79" spans="1:11" ht="15">
      <c r="A79" s="122"/>
      <c r="B79" s="353"/>
      <c r="C79" s="353"/>
      <c r="D79" s="353"/>
      <c r="E79" s="353"/>
      <c r="F79" s="353"/>
      <c r="G79" s="353"/>
      <c r="H79" s="353"/>
      <c r="I79" s="353"/>
      <c r="J79" s="353"/>
      <c r="K79" s="353"/>
    </row>
    <row r="80" spans="1:11" ht="46.5" customHeight="1">
      <c r="A80" s="167" t="s">
        <v>180</v>
      </c>
      <c r="B80" s="379" t="s">
        <v>287</v>
      </c>
      <c r="C80" s="381"/>
      <c r="D80" s="381"/>
      <c r="E80" s="381"/>
      <c r="F80" s="381"/>
      <c r="G80" s="381"/>
      <c r="H80" s="381"/>
      <c r="I80" s="381"/>
      <c r="J80" s="381"/>
      <c r="K80" s="381"/>
    </row>
    <row r="81" spans="1:11" ht="15">
      <c r="A81" s="157"/>
      <c r="B81" s="353"/>
      <c r="C81" s="353"/>
      <c r="D81" s="353"/>
      <c r="E81" s="353"/>
      <c r="F81" s="353"/>
      <c r="G81" s="353"/>
      <c r="H81" s="353"/>
      <c r="I81" s="353"/>
      <c r="J81" s="353"/>
      <c r="K81" s="353"/>
    </row>
    <row r="82" spans="1:11" ht="15.75">
      <c r="A82" s="167" t="s">
        <v>181</v>
      </c>
      <c r="B82" s="379" t="s">
        <v>183</v>
      </c>
      <c r="C82" s="381"/>
      <c r="D82" s="381"/>
      <c r="E82" s="381"/>
      <c r="F82" s="381"/>
      <c r="G82" s="381"/>
      <c r="H82" s="381"/>
      <c r="I82" s="381"/>
      <c r="J82" s="381"/>
      <c r="K82" s="381"/>
    </row>
    <row r="83" spans="1:11" ht="15">
      <c r="A83" s="157"/>
      <c r="B83" s="353"/>
      <c r="C83" s="353"/>
      <c r="D83" s="353"/>
      <c r="E83" s="353"/>
      <c r="F83" s="353"/>
      <c r="G83" s="353"/>
      <c r="H83" s="353"/>
      <c r="I83" s="353"/>
      <c r="J83" s="353"/>
      <c r="K83" s="353"/>
    </row>
    <row r="84" spans="1:11" ht="15.75">
      <c r="A84" s="167" t="s">
        <v>182</v>
      </c>
      <c r="B84" s="379" t="s">
        <v>185</v>
      </c>
      <c r="C84" s="381"/>
      <c r="D84" s="381"/>
      <c r="E84" s="381"/>
      <c r="F84" s="381"/>
      <c r="G84" s="381"/>
      <c r="H84" s="381"/>
      <c r="I84" s="381"/>
      <c r="J84" s="381"/>
      <c r="K84" s="381"/>
    </row>
    <row r="85" spans="1:11" ht="15.75">
      <c r="A85" s="128"/>
      <c r="B85" s="366"/>
      <c r="C85" s="366"/>
      <c r="D85" s="366"/>
      <c r="E85" s="366"/>
      <c r="F85" s="366"/>
      <c r="G85" s="366"/>
      <c r="H85" s="366"/>
      <c r="I85" s="366"/>
      <c r="J85" s="366"/>
      <c r="K85" s="366"/>
    </row>
    <row r="86" spans="1:11" ht="15.75">
      <c r="A86" s="167" t="s">
        <v>184</v>
      </c>
      <c r="B86" s="377" t="s">
        <v>199</v>
      </c>
      <c r="C86" s="377"/>
      <c r="D86" s="377"/>
      <c r="E86" s="377"/>
      <c r="F86" s="377"/>
      <c r="G86" s="377"/>
      <c r="H86" s="377"/>
      <c r="I86" s="377"/>
      <c r="J86" s="377"/>
      <c r="K86" s="377"/>
    </row>
    <row r="87" spans="1:11" ht="15.75">
      <c r="A87" s="128"/>
      <c r="B87" s="139"/>
      <c r="C87" s="139"/>
      <c r="D87" s="139"/>
      <c r="E87" s="139"/>
      <c r="F87" s="139"/>
      <c r="G87" s="139"/>
      <c r="H87" s="139"/>
      <c r="I87" s="139"/>
      <c r="J87" s="139"/>
      <c r="K87" s="139"/>
    </row>
    <row r="88" spans="1:11" ht="15.75">
      <c r="A88" s="375" t="s">
        <v>299</v>
      </c>
      <c r="B88" s="376"/>
      <c r="C88" s="376"/>
      <c r="D88" s="376"/>
      <c r="E88" s="376"/>
      <c r="F88" s="376"/>
      <c r="G88" s="376"/>
      <c r="H88" s="376"/>
      <c r="I88" s="376"/>
      <c r="J88" s="376"/>
      <c r="K88" s="376"/>
    </row>
    <row r="89" spans="1:11" ht="15.75">
      <c r="A89" s="234"/>
      <c r="B89" s="365"/>
      <c r="C89" s="365"/>
      <c r="D89" s="365"/>
      <c r="E89" s="365"/>
      <c r="F89" s="365"/>
      <c r="G89" s="365"/>
      <c r="H89" s="365"/>
      <c r="I89" s="365"/>
      <c r="J89" s="365"/>
      <c r="K89" s="365"/>
    </row>
    <row r="90" spans="1:11" ht="15.75">
      <c r="A90" s="367" t="s">
        <v>186</v>
      </c>
      <c r="B90" s="377" t="s">
        <v>300</v>
      </c>
      <c r="C90" s="377"/>
      <c r="D90" s="377"/>
      <c r="E90" s="377"/>
      <c r="F90" s="377"/>
      <c r="G90" s="377"/>
      <c r="H90" s="377"/>
      <c r="I90" s="377"/>
      <c r="J90" s="377"/>
      <c r="K90" s="377"/>
    </row>
    <row r="91" spans="1:11" ht="15.75">
      <c r="A91" s="234"/>
      <c r="B91" s="365"/>
      <c r="C91" s="365"/>
      <c r="D91" s="365"/>
      <c r="E91" s="365"/>
      <c r="F91" s="365"/>
      <c r="G91" s="365"/>
      <c r="H91" s="365"/>
      <c r="I91" s="365"/>
      <c r="J91" s="365"/>
      <c r="K91" s="365"/>
    </row>
    <row r="92" spans="1:11" ht="15.75">
      <c r="A92" s="375" t="s">
        <v>297</v>
      </c>
      <c r="B92" s="376"/>
      <c r="C92" s="376"/>
      <c r="D92" s="376"/>
      <c r="E92" s="376"/>
      <c r="F92" s="376"/>
      <c r="G92" s="376"/>
      <c r="H92" s="376"/>
      <c r="I92" s="376"/>
      <c r="J92" s="376"/>
      <c r="K92" s="376"/>
    </row>
    <row r="93" spans="1:11" ht="15.75">
      <c r="A93" s="234"/>
      <c r="B93" s="365"/>
      <c r="C93" s="365"/>
      <c r="D93" s="365"/>
      <c r="E93" s="365"/>
      <c r="F93" s="365"/>
      <c r="G93" s="365"/>
      <c r="H93" s="365"/>
      <c r="I93" s="365"/>
      <c r="J93" s="365"/>
      <c r="K93" s="365"/>
    </row>
    <row r="94" spans="1:11" ht="15.75">
      <c r="A94" s="367" t="s">
        <v>188</v>
      </c>
      <c r="B94" s="377" t="s">
        <v>300</v>
      </c>
      <c r="C94" s="377"/>
      <c r="D94" s="377"/>
      <c r="E94" s="377"/>
      <c r="F94" s="377"/>
      <c r="G94" s="377"/>
      <c r="H94" s="377"/>
      <c r="I94" s="377"/>
      <c r="J94" s="377"/>
      <c r="K94" s="377"/>
    </row>
    <row r="95" spans="1:11" ht="15.75">
      <c r="A95" s="128"/>
      <c r="B95" s="139"/>
      <c r="C95" s="139"/>
      <c r="D95" s="139"/>
      <c r="E95" s="139"/>
      <c r="F95" s="139"/>
      <c r="G95" s="139"/>
      <c r="H95" s="139"/>
      <c r="I95" s="139"/>
      <c r="J95" s="139"/>
      <c r="K95" s="139"/>
    </row>
    <row r="96" spans="1:11" ht="15.75">
      <c r="A96" s="375" t="s">
        <v>187</v>
      </c>
      <c r="B96" s="376"/>
      <c r="C96" s="376"/>
      <c r="D96" s="376"/>
      <c r="E96" s="376"/>
      <c r="F96" s="376"/>
      <c r="G96" s="376"/>
      <c r="H96" s="376"/>
      <c r="I96" s="376"/>
      <c r="J96" s="376"/>
      <c r="K96" s="376"/>
    </row>
    <row r="97" spans="1:11" ht="24.75" customHeight="1">
      <c r="A97" s="128"/>
      <c r="B97" s="368"/>
      <c r="C97" s="368"/>
      <c r="D97" s="368"/>
      <c r="E97" s="368"/>
      <c r="F97" s="368"/>
      <c r="G97" s="368"/>
      <c r="H97" s="368"/>
      <c r="I97" s="368"/>
      <c r="J97" s="368"/>
      <c r="K97" s="368"/>
    </row>
    <row r="98" spans="1:11" ht="15.75">
      <c r="A98" s="167" t="s">
        <v>301</v>
      </c>
      <c r="B98" s="379" t="s">
        <v>200</v>
      </c>
      <c r="C98" s="381"/>
      <c r="D98" s="381"/>
      <c r="E98" s="381"/>
      <c r="F98" s="381"/>
      <c r="G98" s="381"/>
      <c r="H98" s="381"/>
      <c r="I98" s="381"/>
      <c r="J98" s="381"/>
      <c r="K98" s="381"/>
    </row>
    <row r="99" spans="1:11" ht="15">
      <c r="A99" s="157"/>
      <c r="B99" s="353"/>
      <c r="C99" s="353"/>
      <c r="D99" s="353"/>
      <c r="E99" s="353"/>
      <c r="F99" s="353"/>
      <c r="G99" s="353"/>
      <c r="H99" s="353"/>
      <c r="I99" s="353"/>
      <c r="J99" s="353"/>
      <c r="K99" s="353"/>
    </row>
    <row r="100" spans="1:11" ht="15">
      <c r="A100" s="157"/>
      <c r="B100" s="353"/>
      <c r="C100" s="353"/>
      <c r="D100" s="353"/>
      <c r="E100" s="353"/>
      <c r="F100" s="353"/>
      <c r="G100" s="353"/>
      <c r="H100" s="353"/>
      <c r="I100" s="353"/>
      <c r="J100" s="353"/>
      <c r="K100" s="353"/>
    </row>
    <row r="101" spans="1:11" ht="27" customHeight="1">
      <c r="A101" s="353"/>
      <c r="B101" s="353"/>
      <c r="C101" s="353"/>
      <c r="D101" s="353"/>
      <c r="E101" s="353"/>
      <c r="F101" s="353"/>
      <c r="G101" s="353"/>
      <c r="H101" s="353"/>
      <c r="I101" s="353"/>
      <c r="J101" s="353"/>
      <c r="K101" s="353"/>
    </row>
    <row r="102" spans="1:11" ht="15.75">
      <c r="A102" s="375"/>
      <c r="B102" s="378"/>
      <c r="C102" s="378"/>
      <c r="D102" s="378"/>
      <c r="E102" s="378"/>
      <c r="F102" s="378"/>
      <c r="G102" s="378"/>
      <c r="H102" s="378"/>
      <c r="I102" s="378"/>
      <c r="J102" s="378"/>
      <c r="K102" s="378"/>
    </row>
    <row r="103" spans="1:11" ht="66" customHeight="1">
      <c r="A103" s="166"/>
      <c r="B103" s="166"/>
      <c r="C103" s="166"/>
      <c r="D103" s="166"/>
      <c r="E103" s="166"/>
      <c r="F103" s="166"/>
      <c r="G103" s="166"/>
      <c r="H103" s="166"/>
      <c r="I103" s="166"/>
      <c r="J103" s="166"/>
      <c r="K103" s="166"/>
    </row>
    <row r="104" spans="1:11" ht="15.75">
      <c r="A104" s="167"/>
      <c r="B104" s="379"/>
      <c r="C104" s="380"/>
      <c r="D104" s="380"/>
      <c r="E104" s="380"/>
      <c r="F104" s="380"/>
      <c r="G104" s="380"/>
      <c r="H104" s="380"/>
      <c r="I104" s="380"/>
      <c r="J104" s="380"/>
      <c r="K104" s="380"/>
    </row>
    <row r="106" ht="73.5" customHeight="1"/>
  </sheetData>
  <sheetProtection selectLockedCells="1"/>
  <mergeCells count="65">
    <mergeCell ref="A1:I1"/>
    <mergeCell ref="A2:I2"/>
    <mergeCell ref="A3:I3"/>
    <mergeCell ref="A4:I4"/>
    <mergeCell ref="A7:K7"/>
    <mergeCell ref="A10:B10"/>
    <mergeCell ref="A11:B11"/>
    <mergeCell ref="B20:G20"/>
    <mergeCell ref="B21:E21"/>
    <mergeCell ref="A24:K24"/>
    <mergeCell ref="B25:E25"/>
    <mergeCell ref="A26:K26"/>
    <mergeCell ref="A12:B12"/>
    <mergeCell ref="A14:B14"/>
    <mergeCell ref="A16:K16"/>
    <mergeCell ref="B18:E18"/>
    <mergeCell ref="A39:K39"/>
    <mergeCell ref="B22:E22"/>
    <mergeCell ref="B19:E19"/>
    <mergeCell ref="A13:B13"/>
    <mergeCell ref="B28:C28"/>
    <mergeCell ref="D29:F29"/>
    <mergeCell ref="H29:I29"/>
    <mergeCell ref="B62:K62"/>
    <mergeCell ref="A49:K49"/>
    <mergeCell ref="B51:K51"/>
    <mergeCell ref="C53:K53"/>
    <mergeCell ref="C54:K54"/>
    <mergeCell ref="A31:K31"/>
    <mergeCell ref="A32:K32"/>
    <mergeCell ref="B33:K33"/>
    <mergeCell ref="D35:F35"/>
    <mergeCell ref="H35:I35"/>
    <mergeCell ref="C55:K55"/>
    <mergeCell ref="C56:K56"/>
    <mergeCell ref="C57:K57"/>
    <mergeCell ref="C58:K58"/>
    <mergeCell ref="A60:K60"/>
    <mergeCell ref="B46:K46"/>
    <mergeCell ref="C47:K47"/>
    <mergeCell ref="B78:K78"/>
    <mergeCell ref="B80:K80"/>
    <mergeCell ref="B64:K64"/>
    <mergeCell ref="B66:K66"/>
    <mergeCell ref="A68:K68"/>
    <mergeCell ref="B70:K70"/>
    <mergeCell ref="C71:K71"/>
    <mergeCell ref="A102:K102"/>
    <mergeCell ref="B104:K104"/>
    <mergeCell ref="B82:K82"/>
    <mergeCell ref="B84:K84"/>
    <mergeCell ref="B86:K86"/>
    <mergeCell ref="A96:K96"/>
    <mergeCell ref="B98:K98"/>
    <mergeCell ref="B94:K94"/>
    <mergeCell ref="C11:F11"/>
    <mergeCell ref="C12:F12"/>
    <mergeCell ref="C13:F13"/>
    <mergeCell ref="A88:K88"/>
    <mergeCell ref="B90:K90"/>
    <mergeCell ref="A92:K92"/>
    <mergeCell ref="C72:K72"/>
    <mergeCell ref="C73:K73"/>
    <mergeCell ref="C74:K74"/>
    <mergeCell ref="A76:K76"/>
  </mergeCells>
  <dataValidations count="1">
    <dataValidation allowBlank="1" showErrorMessage="1" promptTitle="Directions" prompt="Please select from the drop down menu.  If you need to erase, use the Delete button." sqref="B25 B18:B23"/>
  </dataValidations>
  <printOptions/>
  <pageMargins left="0.7" right="0.7" top="0.5" bottom="0.5" header="0.3" footer="0.3"/>
  <pageSetup horizontalDpi="600" verticalDpi="600" orientation="landscape" scale="93" r:id="rId2"/>
  <headerFooter>
    <oddHeader>&amp;CAlameda County HCD</oddHeader>
    <oddFooter>&amp;LAlameda County Annual Financial Report</oddFooter>
  </headerFooter>
  <rowBreaks count="2" manualBreakCount="2">
    <brk id="39" max="10" man="1"/>
    <brk id="66" max="255" man="1"/>
  </rowBreaks>
  <legacyDrawing r:id="rId1"/>
</worksheet>
</file>

<file path=xl/worksheets/sheet2.xml><?xml version="1.0" encoding="utf-8"?>
<worksheet xmlns="http://schemas.openxmlformats.org/spreadsheetml/2006/main" xmlns:r="http://schemas.openxmlformats.org/officeDocument/2006/relationships">
  <sheetPr codeName="Sheet3"/>
  <dimension ref="A1:L150"/>
  <sheetViews>
    <sheetView zoomScalePageLayoutView="0" workbookViewId="0" topLeftCell="A76">
      <selection activeCell="F96" sqref="F96"/>
    </sheetView>
  </sheetViews>
  <sheetFormatPr defaultColWidth="9.140625" defaultRowHeight="15"/>
  <cols>
    <col min="1" max="1" width="3.7109375" style="0" customWidth="1"/>
    <col min="2" max="2" width="14.7109375" style="0" customWidth="1"/>
    <col min="3" max="3" width="36.7109375" style="0" customWidth="1"/>
    <col min="4" max="4" width="10.7109375" style="0" customWidth="1"/>
    <col min="5" max="5" width="14.7109375" style="0" customWidth="1"/>
    <col min="6" max="6" width="9.7109375" style="62" customWidth="1"/>
    <col min="7" max="7" width="14.7109375" style="0" customWidth="1"/>
    <col min="8" max="8" width="9.7109375" style="0" customWidth="1"/>
    <col min="9" max="9" width="14.7109375" style="0" customWidth="1"/>
    <col min="10" max="10" width="9.7109375" style="0" customWidth="1"/>
    <col min="11" max="11" width="19.421875" style="0" customWidth="1"/>
  </cols>
  <sheetData>
    <row r="1" spans="1:10" ht="15.75">
      <c r="A1" s="422" t="s">
        <v>288</v>
      </c>
      <c r="B1" s="422"/>
      <c r="C1" s="422"/>
      <c r="D1" s="422"/>
      <c r="E1" s="422"/>
      <c r="F1" s="422"/>
      <c r="G1" s="422"/>
      <c r="H1" s="422"/>
      <c r="I1" s="422"/>
      <c r="J1" s="255"/>
    </row>
    <row r="2" spans="1:10" ht="15.75">
      <c r="A2" s="423" t="s">
        <v>289</v>
      </c>
      <c r="B2" s="423"/>
      <c r="C2" s="423"/>
      <c r="D2" s="423"/>
      <c r="E2" s="423"/>
      <c r="F2" s="423"/>
      <c r="G2" s="423"/>
      <c r="H2" s="423"/>
      <c r="I2" s="423"/>
      <c r="J2" s="255"/>
    </row>
    <row r="3" spans="1:10" ht="15.75">
      <c r="A3" s="422" t="s">
        <v>290</v>
      </c>
      <c r="B3" s="422"/>
      <c r="C3" s="422"/>
      <c r="D3" s="422"/>
      <c r="E3" s="422"/>
      <c r="F3" s="422"/>
      <c r="G3" s="422"/>
      <c r="H3" s="422"/>
      <c r="I3" s="422"/>
      <c r="J3" s="255"/>
    </row>
    <row r="4" spans="1:10" ht="15.75">
      <c r="A4" s="422" t="s">
        <v>291</v>
      </c>
      <c r="B4" s="422"/>
      <c r="C4" s="422"/>
      <c r="D4" s="422"/>
      <c r="E4" s="422"/>
      <c r="F4" s="422"/>
      <c r="G4" s="422"/>
      <c r="H4" s="422"/>
      <c r="I4" s="422"/>
      <c r="J4" s="255"/>
    </row>
    <row r="5" spans="1:10" ht="15">
      <c r="A5" s="255"/>
      <c r="B5" s="255"/>
      <c r="C5" s="255"/>
      <c r="D5" s="255"/>
      <c r="E5" s="255"/>
      <c r="F5" s="295"/>
      <c r="G5" s="255"/>
      <c r="H5" s="255"/>
      <c r="I5" s="255"/>
      <c r="J5" s="255"/>
    </row>
    <row r="6" spans="1:10" ht="15">
      <c r="A6" s="255"/>
      <c r="B6" s="255"/>
      <c r="C6" s="255"/>
      <c r="D6" s="255"/>
      <c r="E6" s="255"/>
      <c r="F6" s="295"/>
      <c r="G6" s="255"/>
      <c r="H6" s="255"/>
      <c r="I6" s="255"/>
      <c r="J6" s="255"/>
    </row>
    <row r="7" spans="1:10" ht="15">
      <c r="A7" s="424" t="s">
        <v>267</v>
      </c>
      <c r="B7" s="425"/>
      <c r="C7" s="425"/>
      <c r="D7" s="425"/>
      <c r="E7" s="425"/>
      <c r="F7" s="425"/>
      <c r="G7" s="425"/>
      <c r="H7" s="425"/>
      <c r="I7" s="425"/>
      <c r="J7" s="426"/>
    </row>
    <row r="8" spans="1:10" ht="15">
      <c r="A8" s="255"/>
      <c r="B8" s="255"/>
      <c r="C8" s="255"/>
      <c r="D8" s="255"/>
      <c r="E8" s="255"/>
      <c r="F8" s="295"/>
      <c r="G8" s="255"/>
      <c r="H8" s="255"/>
      <c r="I8" s="255"/>
      <c r="J8" s="255"/>
    </row>
    <row r="9" spans="1:11" ht="15">
      <c r="A9" s="296"/>
      <c r="B9" s="1"/>
      <c r="C9" s="1"/>
      <c r="D9" s="1"/>
      <c r="E9" s="1"/>
      <c r="F9" s="172"/>
      <c r="G9" s="1"/>
      <c r="H9" s="1"/>
      <c r="I9" s="1"/>
      <c r="J9" s="10"/>
      <c r="K9" s="2"/>
    </row>
    <row r="10" spans="1:11" ht="18">
      <c r="A10" s="418" t="s">
        <v>83</v>
      </c>
      <c r="B10" s="418"/>
      <c r="C10" s="418"/>
      <c r="D10" s="418"/>
      <c r="E10" s="418"/>
      <c r="F10" s="418"/>
      <c r="G10" s="418"/>
      <c r="H10" s="418"/>
      <c r="I10" s="418"/>
      <c r="J10" s="418"/>
      <c r="K10" s="171"/>
    </row>
    <row r="11" spans="1:11" ht="15.75">
      <c r="A11" s="419"/>
      <c r="B11" s="419"/>
      <c r="C11" s="419"/>
      <c r="D11" s="419"/>
      <c r="E11" s="419"/>
      <c r="F11" s="419"/>
      <c r="G11" s="419"/>
      <c r="H11" s="419"/>
      <c r="I11" s="419"/>
      <c r="J11" s="419"/>
      <c r="K11" s="3"/>
    </row>
    <row r="12" spans="1:11" ht="15">
      <c r="A12" s="7"/>
      <c r="B12" s="7"/>
      <c r="C12" s="1"/>
      <c r="D12" s="5" t="s">
        <v>84</v>
      </c>
      <c r="E12" s="6">
        <f>'1. Checklist, Certif &amp; Instr'!F8</f>
        <v>0</v>
      </c>
      <c r="F12" s="76" t="s">
        <v>1</v>
      </c>
      <c r="G12" s="6">
        <f>'1. Checklist, Certif &amp; Instr'!H8</f>
        <v>0</v>
      </c>
      <c r="H12" s="7"/>
      <c r="I12" s="7"/>
      <c r="J12" s="7"/>
      <c r="K12" s="4"/>
    </row>
    <row r="13" spans="1:11" ht="15">
      <c r="A13" s="7"/>
      <c r="B13" s="7"/>
      <c r="C13" s="1"/>
      <c r="D13" s="5"/>
      <c r="E13" s="69"/>
      <c r="F13" s="297"/>
      <c r="G13" s="69"/>
      <c r="H13" s="7"/>
      <c r="I13" s="7"/>
      <c r="J13" s="7"/>
      <c r="K13" s="4"/>
    </row>
    <row r="14" spans="1:10" ht="15">
      <c r="A14" s="420"/>
      <c r="B14" s="420"/>
      <c r="C14" s="9"/>
      <c r="D14" s="1"/>
      <c r="E14" s="10" t="s">
        <v>7</v>
      </c>
      <c r="F14" s="292">
        <f>'1. Checklist, Certif &amp; Instr'!K10</f>
        <v>0</v>
      </c>
      <c r="G14" s="1"/>
      <c r="H14" s="1"/>
      <c r="I14" s="255"/>
      <c r="J14" s="255"/>
    </row>
    <row r="15" spans="1:10" ht="15">
      <c r="A15" s="420" t="s">
        <v>2</v>
      </c>
      <c r="B15" s="420"/>
      <c r="C15" s="9">
        <f>'1. Checklist, Certif &amp; Instr'!C11:D11</f>
        <v>0</v>
      </c>
      <c r="D15" s="1"/>
      <c r="E15" s="10" t="s">
        <v>82</v>
      </c>
      <c r="F15" s="292">
        <f>'1. Checklist, Certif &amp; Instr'!K11</f>
        <v>0</v>
      </c>
      <c r="G15" s="11"/>
      <c r="H15" s="1"/>
      <c r="I15" s="255"/>
      <c r="J15" s="255"/>
    </row>
    <row r="16" spans="1:10" ht="15">
      <c r="A16" s="420" t="s">
        <v>3</v>
      </c>
      <c r="B16" s="420"/>
      <c r="C16" s="9">
        <f>'1. Checklist, Certif &amp; Instr'!C12:D12</f>
        <v>0</v>
      </c>
      <c r="D16" s="1"/>
      <c r="E16" s="123"/>
      <c r="F16" s="123"/>
      <c r="G16" s="1"/>
      <c r="H16" s="1"/>
      <c r="I16" s="255"/>
      <c r="J16" s="255"/>
    </row>
    <row r="17" spans="1:10" ht="15">
      <c r="A17" s="421" t="s">
        <v>4</v>
      </c>
      <c r="B17" s="421"/>
      <c r="C17" s="164">
        <f>'1. Checklist, Certif &amp; Instr'!C14:D14</f>
        <v>0</v>
      </c>
      <c r="D17" s="12"/>
      <c r="E17" s="10"/>
      <c r="F17" s="42"/>
      <c r="G17" s="12"/>
      <c r="H17" s="12"/>
      <c r="I17" s="255"/>
      <c r="J17" s="255"/>
    </row>
    <row r="18" spans="1:12" ht="76.5">
      <c r="A18" s="415" t="s">
        <v>5</v>
      </c>
      <c r="B18" s="416"/>
      <c r="C18" s="417"/>
      <c r="D18" s="13" t="s">
        <v>6</v>
      </c>
      <c r="E18" s="209" t="s">
        <v>232</v>
      </c>
      <c r="F18" s="68" t="s">
        <v>81</v>
      </c>
      <c r="G18" s="67" t="s">
        <v>233</v>
      </c>
      <c r="H18" s="68" t="s">
        <v>81</v>
      </c>
      <c r="I18" s="68" t="s">
        <v>243</v>
      </c>
      <c r="J18" s="255"/>
      <c r="L18" s="43"/>
    </row>
    <row r="19" spans="1:12" ht="15">
      <c r="A19" s="14"/>
      <c r="B19" s="15" t="s">
        <v>8</v>
      </c>
      <c r="C19" s="15"/>
      <c r="D19" s="59"/>
      <c r="E19" s="291"/>
      <c r="F19" s="61"/>
      <c r="G19" s="16"/>
      <c r="H19" s="61"/>
      <c r="I19" s="172"/>
      <c r="J19" s="255"/>
      <c r="L19" s="1"/>
    </row>
    <row r="20" spans="1:12" ht="15">
      <c r="A20" s="17" t="s">
        <v>9</v>
      </c>
      <c r="B20" s="8" t="s">
        <v>10</v>
      </c>
      <c r="C20" s="18"/>
      <c r="D20" s="60">
        <v>6320</v>
      </c>
      <c r="E20" s="286"/>
      <c r="F20" s="237">
        <f>IF(E20=0,0,E20/$F$15)</f>
        <v>0</v>
      </c>
      <c r="G20" s="286"/>
      <c r="H20" s="300">
        <f>IF(G20=0,0,G20/$F$15)</f>
        <v>0</v>
      </c>
      <c r="I20" s="299" t="e">
        <f>(E20-G20)/E20</f>
        <v>#DIV/0!</v>
      </c>
      <c r="J20" s="255"/>
      <c r="L20" s="44"/>
    </row>
    <row r="21" spans="1:12" ht="15">
      <c r="A21" s="20"/>
      <c r="B21" s="21" t="s">
        <v>11</v>
      </c>
      <c r="C21" s="21"/>
      <c r="D21" s="51"/>
      <c r="E21" s="308"/>
      <c r="F21" s="63"/>
      <c r="G21" s="308"/>
      <c r="H21" s="288"/>
      <c r="I21" s="173"/>
      <c r="J21" s="255"/>
      <c r="L21" s="45"/>
    </row>
    <row r="22" spans="1:12" ht="15">
      <c r="A22" s="22">
        <v>2</v>
      </c>
      <c r="B22" s="8" t="s">
        <v>12</v>
      </c>
      <c r="C22" s="8"/>
      <c r="D22" s="52">
        <v>6210</v>
      </c>
      <c r="E22" s="287"/>
      <c r="F22" s="237">
        <f aca="true" t="shared" si="0" ref="F22:F36">IF(E22=0,0,E22/$F$15)</f>
        <v>0</v>
      </c>
      <c r="G22" s="287"/>
      <c r="H22" s="300">
        <f aca="true" t="shared" si="1" ref="H22:H36">IF(G22=0,0,G22/$F$15)</f>
        <v>0</v>
      </c>
      <c r="I22" s="298" t="e">
        <f>(E22-G22)/E22</f>
        <v>#DIV/0!</v>
      </c>
      <c r="J22" s="255"/>
      <c r="L22" s="46"/>
    </row>
    <row r="23" spans="1:12" ht="15">
      <c r="A23" s="22">
        <v>3</v>
      </c>
      <c r="B23" s="8" t="s">
        <v>13</v>
      </c>
      <c r="C23" s="8"/>
      <c r="D23" s="52">
        <v>6235</v>
      </c>
      <c r="E23" s="287"/>
      <c r="F23" s="237">
        <f t="shared" si="0"/>
        <v>0</v>
      </c>
      <c r="G23" s="287"/>
      <c r="H23" s="300">
        <f t="shared" si="1"/>
        <v>0</v>
      </c>
      <c r="I23" s="298" t="e">
        <f aca="true" t="shared" si="2" ref="I23:I85">(E23-G23)/E23</f>
        <v>#DIV/0!</v>
      </c>
      <c r="J23" s="255"/>
      <c r="L23" s="46"/>
    </row>
    <row r="24" spans="1:12" ht="15">
      <c r="A24" s="22">
        <v>4</v>
      </c>
      <c r="B24" s="8" t="s">
        <v>14</v>
      </c>
      <c r="C24" s="8"/>
      <c r="D24" s="52">
        <v>6250</v>
      </c>
      <c r="E24" s="287"/>
      <c r="F24" s="237">
        <f t="shared" si="0"/>
        <v>0</v>
      </c>
      <c r="G24" s="287"/>
      <c r="H24" s="300">
        <f t="shared" si="1"/>
        <v>0</v>
      </c>
      <c r="I24" s="298" t="e">
        <f t="shared" si="2"/>
        <v>#DIV/0!</v>
      </c>
      <c r="J24" s="255"/>
      <c r="L24" s="46"/>
    </row>
    <row r="25" spans="1:12" ht="15">
      <c r="A25" s="22">
        <v>5</v>
      </c>
      <c r="B25" s="8" t="s">
        <v>15</v>
      </c>
      <c r="C25" s="8"/>
      <c r="D25" s="52">
        <v>6310</v>
      </c>
      <c r="E25" s="287"/>
      <c r="F25" s="237">
        <f t="shared" si="0"/>
        <v>0</v>
      </c>
      <c r="G25" s="287"/>
      <c r="H25" s="300">
        <f t="shared" si="1"/>
        <v>0</v>
      </c>
      <c r="I25" s="298" t="e">
        <f t="shared" si="2"/>
        <v>#DIV/0!</v>
      </c>
      <c r="J25" s="255"/>
      <c r="L25" s="46"/>
    </row>
    <row r="26" spans="1:12" ht="15">
      <c r="A26" s="22">
        <v>6</v>
      </c>
      <c r="B26" s="8" t="s">
        <v>16</v>
      </c>
      <c r="C26" s="8"/>
      <c r="D26" s="52">
        <v>6311</v>
      </c>
      <c r="E26" s="287"/>
      <c r="F26" s="237">
        <f t="shared" si="0"/>
        <v>0</v>
      </c>
      <c r="G26" s="287"/>
      <c r="H26" s="300">
        <f t="shared" si="1"/>
        <v>0</v>
      </c>
      <c r="I26" s="298" t="e">
        <f t="shared" si="2"/>
        <v>#DIV/0!</v>
      </c>
      <c r="J26" s="255"/>
      <c r="L26" s="46"/>
    </row>
    <row r="27" spans="1:12" ht="15">
      <c r="A27" s="22">
        <v>7</v>
      </c>
      <c r="B27" s="8" t="s">
        <v>17</v>
      </c>
      <c r="C27" s="8"/>
      <c r="D27" s="52">
        <v>6312</v>
      </c>
      <c r="E27" s="287"/>
      <c r="F27" s="237">
        <f t="shared" si="0"/>
        <v>0</v>
      </c>
      <c r="G27" s="287"/>
      <c r="H27" s="300">
        <f t="shared" si="1"/>
        <v>0</v>
      </c>
      <c r="I27" s="298" t="e">
        <f t="shared" si="2"/>
        <v>#DIV/0!</v>
      </c>
      <c r="J27" s="255"/>
      <c r="L27" s="46"/>
    </row>
    <row r="28" spans="1:12" ht="15">
      <c r="A28" s="22">
        <v>8</v>
      </c>
      <c r="B28" s="8" t="s">
        <v>18</v>
      </c>
      <c r="C28" s="8"/>
      <c r="D28" s="52">
        <v>6330</v>
      </c>
      <c r="E28" s="287"/>
      <c r="F28" s="237">
        <f t="shared" si="0"/>
        <v>0</v>
      </c>
      <c r="G28" s="287"/>
      <c r="H28" s="300">
        <f t="shared" si="1"/>
        <v>0</v>
      </c>
      <c r="I28" s="298" t="e">
        <f t="shared" si="2"/>
        <v>#DIV/0!</v>
      </c>
      <c r="J28" s="255"/>
      <c r="L28" s="46"/>
    </row>
    <row r="29" spans="1:12" ht="15">
      <c r="A29" s="22">
        <v>9</v>
      </c>
      <c r="B29" s="8" t="s">
        <v>19</v>
      </c>
      <c r="C29" s="8"/>
      <c r="D29" s="52">
        <v>6331</v>
      </c>
      <c r="E29" s="287"/>
      <c r="F29" s="237">
        <f t="shared" si="0"/>
        <v>0</v>
      </c>
      <c r="G29" s="287"/>
      <c r="H29" s="300">
        <f t="shared" si="1"/>
        <v>0</v>
      </c>
      <c r="I29" s="298" t="e">
        <f t="shared" si="2"/>
        <v>#DIV/0!</v>
      </c>
      <c r="J29" s="255"/>
      <c r="L29" s="46"/>
    </row>
    <row r="30" spans="1:12" ht="15">
      <c r="A30" s="22">
        <v>10</v>
      </c>
      <c r="B30" s="8" t="s">
        <v>20</v>
      </c>
      <c r="C30" s="8"/>
      <c r="D30" s="52">
        <v>6340</v>
      </c>
      <c r="E30" s="287"/>
      <c r="F30" s="237">
        <f t="shared" si="0"/>
        <v>0</v>
      </c>
      <c r="G30" s="287"/>
      <c r="H30" s="300">
        <f t="shared" si="1"/>
        <v>0</v>
      </c>
      <c r="I30" s="298" t="e">
        <f t="shared" si="2"/>
        <v>#DIV/0!</v>
      </c>
      <c r="J30" s="255"/>
      <c r="L30" s="46"/>
    </row>
    <row r="31" spans="1:12" ht="15">
      <c r="A31" s="22">
        <v>11</v>
      </c>
      <c r="B31" s="8" t="s">
        <v>21</v>
      </c>
      <c r="C31" s="8"/>
      <c r="D31" s="52">
        <v>6350</v>
      </c>
      <c r="E31" s="287"/>
      <c r="F31" s="237">
        <f t="shared" si="0"/>
        <v>0</v>
      </c>
      <c r="G31" s="287"/>
      <c r="H31" s="300">
        <f t="shared" si="1"/>
        <v>0</v>
      </c>
      <c r="I31" s="298" t="e">
        <f t="shared" si="2"/>
        <v>#DIV/0!</v>
      </c>
      <c r="J31" s="255"/>
      <c r="L31" s="46"/>
    </row>
    <row r="32" spans="1:12" ht="15">
      <c r="A32" s="22">
        <v>12</v>
      </c>
      <c r="B32" s="8" t="s">
        <v>22</v>
      </c>
      <c r="C32" s="8"/>
      <c r="D32" s="52">
        <v>6351</v>
      </c>
      <c r="E32" s="287"/>
      <c r="F32" s="237">
        <f t="shared" si="0"/>
        <v>0</v>
      </c>
      <c r="G32" s="287"/>
      <c r="H32" s="300">
        <f t="shared" si="1"/>
        <v>0</v>
      </c>
      <c r="I32" s="298" t="e">
        <f t="shared" si="2"/>
        <v>#DIV/0!</v>
      </c>
      <c r="J32" s="255"/>
      <c r="L32" s="46"/>
    </row>
    <row r="33" spans="1:12" ht="15">
      <c r="A33" s="22">
        <v>13</v>
      </c>
      <c r="B33" s="8" t="s">
        <v>23</v>
      </c>
      <c r="C33" s="8"/>
      <c r="D33" s="52">
        <v>6360</v>
      </c>
      <c r="E33" s="287"/>
      <c r="F33" s="237">
        <f t="shared" si="0"/>
        <v>0</v>
      </c>
      <c r="G33" s="287"/>
      <c r="H33" s="300">
        <f t="shared" si="1"/>
        <v>0</v>
      </c>
      <c r="I33" s="298" t="e">
        <f t="shared" si="2"/>
        <v>#DIV/0!</v>
      </c>
      <c r="J33" s="255"/>
      <c r="L33" s="46"/>
    </row>
    <row r="34" spans="1:12" ht="15">
      <c r="A34" s="22">
        <v>14</v>
      </c>
      <c r="B34" s="8" t="s">
        <v>24</v>
      </c>
      <c r="C34" s="8"/>
      <c r="D34" s="52">
        <v>6370</v>
      </c>
      <c r="E34" s="287"/>
      <c r="F34" s="237">
        <f t="shared" si="0"/>
        <v>0</v>
      </c>
      <c r="G34" s="287"/>
      <c r="H34" s="300">
        <f t="shared" si="1"/>
        <v>0</v>
      </c>
      <c r="I34" s="298" t="e">
        <f t="shared" si="2"/>
        <v>#DIV/0!</v>
      </c>
      <c r="J34" s="255"/>
      <c r="L34" s="46"/>
    </row>
    <row r="35" spans="1:12" ht="15">
      <c r="A35" s="22">
        <v>15</v>
      </c>
      <c r="B35" s="301" t="s">
        <v>25</v>
      </c>
      <c r="C35" s="23"/>
      <c r="D35" s="52">
        <v>6390</v>
      </c>
      <c r="E35" s="287"/>
      <c r="F35" s="237">
        <f t="shared" si="0"/>
        <v>0</v>
      </c>
      <c r="G35" s="287"/>
      <c r="H35" s="300">
        <f t="shared" si="1"/>
        <v>0</v>
      </c>
      <c r="I35" s="298" t="e">
        <f t="shared" si="2"/>
        <v>#DIV/0!</v>
      </c>
      <c r="J35" s="255"/>
      <c r="L35" s="46"/>
    </row>
    <row r="36" spans="1:12" ht="15">
      <c r="A36" s="22">
        <v>16</v>
      </c>
      <c r="B36" s="24" t="s">
        <v>26</v>
      </c>
      <c r="C36" s="25"/>
      <c r="D36" s="53" t="s">
        <v>27</v>
      </c>
      <c r="E36" s="70">
        <f>SUM(E22:E35)</f>
        <v>0</v>
      </c>
      <c r="F36" s="302">
        <f t="shared" si="0"/>
        <v>0</v>
      </c>
      <c r="G36" s="70">
        <f>SUM(G22:G35)</f>
        <v>0</v>
      </c>
      <c r="H36" s="302">
        <f t="shared" si="1"/>
        <v>0</v>
      </c>
      <c r="I36" s="298" t="e">
        <f t="shared" si="2"/>
        <v>#DIV/0!</v>
      </c>
      <c r="J36" s="255"/>
      <c r="L36" s="44"/>
    </row>
    <row r="37" spans="1:12" ht="15">
      <c r="A37" s="20"/>
      <c r="B37" s="21" t="s">
        <v>28</v>
      </c>
      <c r="C37" s="21"/>
      <c r="D37" s="51"/>
      <c r="E37" s="26"/>
      <c r="F37" s="63"/>
      <c r="G37" s="26"/>
      <c r="H37" s="63"/>
      <c r="I37" s="298" t="e">
        <f t="shared" si="2"/>
        <v>#DIV/0!</v>
      </c>
      <c r="J37" s="255"/>
      <c r="L37" s="44"/>
    </row>
    <row r="38" spans="1:12" ht="15">
      <c r="A38" s="22">
        <v>17</v>
      </c>
      <c r="B38" s="8" t="s">
        <v>29</v>
      </c>
      <c r="C38" s="27"/>
      <c r="D38" s="52">
        <v>6420</v>
      </c>
      <c r="E38" s="287"/>
      <c r="F38" s="237">
        <f aca="true" t="shared" si="3" ref="F38:F43">IF(E38=0,0,E38/$F$15)</f>
        <v>0</v>
      </c>
      <c r="G38" s="287"/>
      <c r="H38" s="237">
        <f aca="true" t="shared" si="4" ref="H38:H43">IF(G38=0,0,G38/$F$15)</f>
        <v>0</v>
      </c>
      <c r="I38" s="298" t="e">
        <f t="shared" si="2"/>
        <v>#DIV/0!</v>
      </c>
      <c r="J38" s="255"/>
      <c r="L38" s="46"/>
    </row>
    <row r="39" spans="1:12" ht="15">
      <c r="A39" s="22">
        <v>18</v>
      </c>
      <c r="B39" s="8" t="s">
        <v>30</v>
      </c>
      <c r="C39" s="27"/>
      <c r="D39" s="52">
        <v>6450</v>
      </c>
      <c r="E39" s="287"/>
      <c r="F39" s="237">
        <f t="shared" si="3"/>
        <v>0</v>
      </c>
      <c r="G39" s="287"/>
      <c r="H39" s="237">
        <f t="shared" si="4"/>
        <v>0</v>
      </c>
      <c r="I39" s="298" t="e">
        <f t="shared" si="2"/>
        <v>#DIV/0!</v>
      </c>
      <c r="J39" s="255"/>
      <c r="L39" s="46"/>
    </row>
    <row r="40" spans="1:12" ht="15">
      <c r="A40" s="22">
        <v>19</v>
      </c>
      <c r="B40" s="8" t="s">
        <v>31</v>
      </c>
      <c r="C40" s="8"/>
      <c r="D40" s="52">
        <v>6451</v>
      </c>
      <c r="E40" s="287"/>
      <c r="F40" s="237">
        <f t="shared" si="3"/>
        <v>0</v>
      </c>
      <c r="G40" s="287"/>
      <c r="H40" s="237">
        <f t="shared" si="4"/>
        <v>0</v>
      </c>
      <c r="I40" s="298" t="e">
        <f t="shared" si="2"/>
        <v>#DIV/0!</v>
      </c>
      <c r="J40" s="255"/>
      <c r="L40" s="46"/>
    </row>
    <row r="41" spans="1:12" ht="15">
      <c r="A41" s="22">
        <v>20</v>
      </c>
      <c r="B41" s="8" t="s">
        <v>32</v>
      </c>
      <c r="C41" s="8"/>
      <c r="D41" s="52">
        <v>6452</v>
      </c>
      <c r="E41" s="287"/>
      <c r="F41" s="237">
        <f t="shared" si="3"/>
        <v>0</v>
      </c>
      <c r="G41" s="287"/>
      <c r="H41" s="237">
        <f t="shared" si="4"/>
        <v>0</v>
      </c>
      <c r="I41" s="298" t="e">
        <f t="shared" si="2"/>
        <v>#DIV/0!</v>
      </c>
      <c r="J41" s="255"/>
      <c r="L41" s="46"/>
    </row>
    <row r="42" spans="1:12" ht="15">
      <c r="A42" s="22">
        <v>21</v>
      </c>
      <c r="B42" s="8" t="s">
        <v>33</v>
      </c>
      <c r="C42" s="8"/>
      <c r="D42" s="52">
        <v>6453</v>
      </c>
      <c r="E42" s="287"/>
      <c r="F42" s="237">
        <f t="shared" si="3"/>
        <v>0</v>
      </c>
      <c r="G42" s="287"/>
      <c r="H42" s="237">
        <f t="shared" si="4"/>
        <v>0</v>
      </c>
      <c r="I42" s="298" t="e">
        <f t="shared" si="2"/>
        <v>#DIV/0!</v>
      </c>
      <c r="J42" s="255"/>
      <c r="L42" s="46"/>
    </row>
    <row r="43" spans="1:12" ht="15">
      <c r="A43" s="22">
        <v>22</v>
      </c>
      <c r="B43" s="28" t="s">
        <v>34</v>
      </c>
      <c r="C43" s="29"/>
      <c r="D43" s="53" t="s">
        <v>35</v>
      </c>
      <c r="E43" s="70">
        <f>SUM(E38:E42)</f>
        <v>0</v>
      </c>
      <c r="F43" s="303">
        <f t="shared" si="3"/>
        <v>0</v>
      </c>
      <c r="G43" s="70">
        <f>SUM(G38:G42)</f>
        <v>0</v>
      </c>
      <c r="H43" s="303">
        <f t="shared" si="4"/>
        <v>0</v>
      </c>
      <c r="I43" s="298" t="e">
        <f t="shared" si="2"/>
        <v>#DIV/0!</v>
      </c>
      <c r="J43" s="255"/>
      <c r="L43" s="44"/>
    </row>
    <row r="44" spans="1:12" ht="15">
      <c r="A44" s="20"/>
      <c r="B44" s="21" t="s">
        <v>36</v>
      </c>
      <c r="C44" s="21"/>
      <c r="D44" s="51"/>
      <c r="E44" s="26"/>
      <c r="F44" s="63"/>
      <c r="G44" s="26"/>
      <c r="H44" s="63"/>
      <c r="I44" s="298" t="e">
        <f t="shared" si="2"/>
        <v>#DIV/0!</v>
      </c>
      <c r="J44" s="255"/>
      <c r="L44" s="44"/>
    </row>
    <row r="45" spans="1:12" ht="15">
      <c r="A45" s="20">
        <v>23</v>
      </c>
      <c r="B45" s="8" t="s">
        <v>37</v>
      </c>
      <c r="C45" s="18"/>
      <c r="D45" s="52">
        <v>6510</v>
      </c>
      <c r="E45" s="289"/>
      <c r="F45" s="237">
        <f aca="true" t="shared" si="5" ref="F45:F66">IF(E45=0,0,E45/$F$15)</f>
        <v>0</v>
      </c>
      <c r="G45" s="289"/>
      <c r="H45" s="237">
        <f aca="true" t="shared" si="6" ref="H45:H66">IF(G45=0,0,G45/$F$15)</f>
        <v>0</v>
      </c>
      <c r="I45" s="298" t="e">
        <f t="shared" si="2"/>
        <v>#DIV/0!</v>
      </c>
      <c r="J45" s="255"/>
      <c r="L45" s="47"/>
    </row>
    <row r="46" spans="1:12" ht="15">
      <c r="A46" s="20">
        <v>24</v>
      </c>
      <c r="B46" s="8" t="s">
        <v>38</v>
      </c>
      <c r="C46" s="18"/>
      <c r="D46" s="52">
        <v>6515</v>
      </c>
      <c r="E46" s="289"/>
      <c r="F46" s="237">
        <f t="shared" si="5"/>
        <v>0</v>
      </c>
      <c r="G46" s="289"/>
      <c r="H46" s="237">
        <f t="shared" si="6"/>
        <v>0</v>
      </c>
      <c r="I46" s="298" t="e">
        <f t="shared" si="2"/>
        <v>#DIV/0!</v>
      </c>
      <c r="J46" s="255"/>
      <c r="L46" s="47"/>
    </row>
    <row r="47" spans="1:12" ht="15">
      <c r="A47" s="20">
        <v>25</v>
      </c>
      <c r="B47" s="8" t="s">
        <v>39</v>
      </c>
      <c r="C47" s="18"/>
      <c r="D47" s="52">
        <v>6517</v>
      </c>
      <c r="E47" s="289"/>
      <c r="F47" s="237">
        <f t="shared" si="5"/>
        <v>0</v>
      </c>
      <c r="G47" s="289"/>
      <c r="H47" s="237">
        <f t="shared" si="6"/>
        <v>0</v>
      </c>
      <c r="I47" s="298" t="e">
        <f t="shared" si="2"/>
        <v>#DIV/0!</v>
      </c>
      <c r="J47" s="255"/>
      <c r="L47" s="47"/>
    </row>
    <row r="48" spans="1:12" ht="15">
      <c r="A48" s="20">
        <v>26</v>
      </c>
      <c r="B48" s="8" t="s">
        <v>40</v>
      </c>
      <c r="C48" s="18"/>
      <c r="D48" s="52">
        <v>6519</v>
      </c>
      <c r="E48" s="289"/>
      <c r="F48" s="237">
        <f t="shared" si="5"/>
        <v>0</v>
      </c>
      <c r="G48" s="289"/>
      <c r="H48" s="237">
        <f t="shared" si="6"/>
        <v>0</v>
      </c>
      <c r="I48" s="298" t="e">
        <f t="shared" si="2"/>
        <v>#DIV/0!</v>
      </c>
      <c r="J48" s="255"/>
      <c r="L48" s="47"/>
    </row>
    <row r="49" spans="1:12" ht="15">
      <c r="A49" s="20">
        <v>27</v>
      </c>
      <c r="B49" s="8" t="s">
        <v>41</v>
      </c>
      <c r="C49" s="18"/>
      <c r="D49" s="52">
        <v>6520</v>
      </c>
      <c r="E49" s="289"/>
      <c r="F49" s="237">
        <f t="shared" si="5"/>
        <v>0</v>
      </c>
      <c r="G49" s="289"/>
      <c r="H49" s="237">
        <f t="shared" si="6"/>
        <v>0</v>
      </c>
      <c r="I49" s="298" t="e">
        <f t="shared" si="2"/>
        <v>#DIV/0!</v>
      </c>
      <c r="J49" s="255"/>
      <c r="L49" s="47"/>
    </row>
    <row r="50" spans="1:12" ht="15">
      <c r="A50" s="20">
        <v>28</v>
      </c>
      <c r="B50" s="8" t="s">
        <v>42</v>
      </c>
      <c r="C50" s="18"/>
      <c r="D50" s="52">
        <v>6525</v>
      </c>
      <c r="E50" s="289"/>
      <c r="F50" s="237">
        <f t="shared" si="5"/>
        <v>0</v>
      </c>
      <c r="G50" s="289"/>
      <c r="H50" s="237">
        <f t="shared" si="6"/>
        <v>0</v>
      </c>
      <c r="I50" s="298" t="e">
        <f t="shared" si="2"/>
        <v>#DIV/0!</v>
      </c>
      <c r="J50" s="255"/>
      <c r="L50" s="47"/>
    </row>
    <row r="51" spans="1:12" ht="15">
      <c r="A51" s="20">
        <v>29</v>
      </c>
      <c r="B51" s="8" t="s">
        <v>43</v>
      </c>
      <c r="C51" s="18"/>
      <c r="D51" s="52">
        <v>6530</v>
      </c>
      <c r="E51" s="289"/>
      <c r="F51" s="237">
        <f t="shared" si="5"/>
        <v>0</v>
      </c>
      <c r="G51" s="289"/>
      <c r="H51" s="237">
        <f t="shared" si="6"/>
        <v>0</v>
      </c>
      <c r="I51" s="298" t="e">
        <f t="shared" si="2"/>
        <v>#DIV/0!</v>
      </c>
      <c r="J51" s="255"/>
      <c r="L51" s="47"/>
    </row>
    <row r="52" spans="1:12" ht="15">
      <c r="A52" s="20">
        <v>30</v>
      </c>
      <c r="B52" s="8" t="s">
        <v>44</v>
      </c>
      <c r="C52" s="18"/>
      <c r="D52" s="52">
        <v>6535</v>
      </c>
      <c r="E52" s="289"/>
      <c r="F52" s="237">
        <f t="shared" si="5"/>
        <v>0</v>
      </c>
      <c r="G52" s="289"/>
      <c r="H52" s="237">
        <f t="shared" si="6"/>
        <v>0</v>
      </c>
      <c r="I52" s="298" t="e">
        <f t="shared" si="2"/>
        <v>#DIV/0!</v>
      </c>
      <c r="J52" s="255"/>
      <c r="L52" s="47"/>
    </row>
    <row r="53" spans="1:12" ht="15">
      <c r="A53" s="20">
        <v>31</v>
      </c>
      <c r="B53" s="8" t="s">
        <v>45</v>
      </c>
      <c r="C53" s="18"/>
      <c r="D53" s="52">
        <v>6536</v>
      </c>
      <c r="E53" s="289"/>
      <c r="F53" s="237">
        <f t="shared" si="5"/>
        <v>0</v>
      </c>
      <c r="G53" s="289"/>
      <c r="H53" s="237">
        <f t="shared" si="6"/>
        <v>0</v>
      </c>
      <c r="I53" s="298" t="e">
        <f t="shared" si="2"/>
        <v>#DIV/0!</v>
      </c>
      <c r="J53" s="255"/>
      <c r="L53" s="47"/>
    </row>
    <row r="54" spans="1:12" ht="15">
      <c r="A54" s="20">
        <v>32</v>
      </c>
      <c r="B54" s="8" t="s">
        <v>46</v>
      </c>
      <c r="C54" s="18"/>
      <c r="D54" s="52">
        <v>6537</v>
      </c>
      <c r="E54" s="289"/>
      <c r="F54" s="237">
        <f t="shared" si="5"/>
        <v>0</v>
      </c>
      <c r="G54" s="289"/>
      <c r="H54" s="237">
        <f t="shared" si="6"/>
        <v>0</v>
      </c>
      <c r="I54" s="298" t="e">
        <f t="shared" si="2"/>
        <v>#DIV/0!</v>
      </c>
      <c r="J54" s="255"/>
      <c r="L54" s="47"/>
    </row>
    <row r="55" spans="1:12" ht="15">
      <c r="A55" s="20">
        <v>33</v>
      </c>
      <c r="B55" s="8" t="s">
        <v>47</v>
      </c>
      <c r="C55" s="18"/>
      <c r="D55" s="52">
        <v>6540</v>
      </c>
      <c r="E55" s="289"/>
      <c r="F55" s="237">
        <f t="shared" si="5"/>
        <v>0</v>
      </c>
      <c r="G55" s="289"/>
      <c r="H55" s="237">
        <f t="shared" si="6"/>
        <v>0</v>
      </c>
      <c r="I55" s="298" t="e">
        <f t="shared" si="2"/>
        <v>#DIV/0!</v>
      </c>
      <c r="J55" s="255"/>
      <c r="L55" s="47"/>
    </row>
    <row r="56" spans="1:12" ht="15">
      <c r="A56" s="20">
        <v>34</v>
      </c>
      <c r="B56" s="8" t="s">
        <v>48</v>
      </c>
      <c r="C56" s="18"/>
      <c r="D56" s="52">
        <v>6541</v>
      </c>
      <c r="E56" s="289"/>
      <c r="F56" s="237">
        <f t="shared" si="5"/>
        <v>0</v>
      </c>
      <c r="G56" s="289"/>
      <c r="H56" s="237">
        <f t="shared" si="6"/>
        <v>0</v>
      </c>
      <c r="I56" s="298" t="e">
        <f t="shared" si="2"/>
        <v>#DIV/0!</v>
      </c>
      <c r="J56" s="255"/>
      <c r="L56" s="47"/>
    </row>
    <row r="57" spans="1:12" ht="15">
      <c r="A57" s="20">
        <v>35</v>
      </c>
      <c r="B57" s="8" t="s">
        <v>49</v>
      </c>
      <c r="C57" s="18"/>
      <c r="D57" s="52">
        <v>6542</v>
      </c>
      <c r="E57" s="289"/>
      <c r="F57" s="237">
        <f t="shared" si="5"/>
        <v>0</v>
      </c>
      <c r="G57" s="289"/>
      <c r="H57" s="237">
        <f t="shared" si="6"/>
        <v>0</v>
      </c>
      <c r="I57" s="298" t="e">
        <f t="shared" si="2"/>
        <v>#DIV/0!</v>
      </c>
      <c r="J57" s="255"/>
      <c r="L57" s="47"/>
    </row>
    <row r="58" spans="1:12" ht="15">
      <c r="A58" s="20">
        <v>36</v>
      </c>
      <c r="B58" s="8" t="s">
        <v>50</v>
      </c>
      <c r="C58" s="8"/>
      <c r="D58" s="52">
        <v>6545</v>
      </c>
      <c r="E58" s="289"/>
      <c r="F58" s="237">
        <f t="shared" si="5"/>
        <v>0</v>
      </c>
      <c r="G58" s="289"/>
      <c r="H58" s="237">
        <f t="shared" si="6"/>
        <v>0</v>
      </c>
      <c r="I58" s="298" t="e">
        <f t="shared" si="2"/>
        <v>#DIV/0!</v>
      </c>
      <c r="J58" s="255"/>
      <c r="L58" s="47"/>
    </row>
    <row r="59" spans="1:12" ht="15">
      <c r="A59" s="20">
        <v>37</v>
      </c>
      <c r="B59" s="8" t="s">
        <v>51</v>
      </c>
      <c r="C59" s="18"/>
      <c r="D59" s="52">
        <v>6546</v>
      </c>
      <c r="E59" s="289"/>
      <c r="F59" s="237">
        <f t="shared" si="5"/>
        <v>0</v>
      </c>
      <c r="G59" s="289"/>
      <c r="H59" s="237">
        <f t="shared" si="6"/>
        <v>0</v>
      </c>
      <c r="I59" s="298" t="e">
        <f t="shared" si="2"/>
        <v>#DIV/0!</v>
      </c>
      <c r="J59" s="255"/>
      <c r="L59" s="47"/>
    </row>
    <row r="60" spans="1:12" ht="15">
      <c r="A60" s="20">
        <v>38</v>
      </c>
      <c r="B60" s="8" t="s">
        <v>52</v>
      </c>
      <c r="C60" s="18"/>
      <c r="D60" s="52">
        <v>6547</v>
      </c>
      <c r="E60" s="289"/>
      <c r="F60" s="237">
        <f t="shared" si="5"/>
        <v>0</v>
      </c>
      <c r="G60" s="289"/>
      <c r="H60" s="237">
        <f t="shared" si="6"/>
        <v>0</v>
      </c>
      <c r="I60" s="298" t="e">
        <f t="shared" si="2"/>
        <v>#DIV/0!</v>
      </c>
      <c r="J60" s="255"/>
      <c r="L60" s="47"/>
    </row>
    <row r="61" spans="1:12" ht="15">
      <c r="A61" s="20">
        <v>39</v>
      </c>
      <c r="B61" s="8" t="s">
        <v>53</v>
      </c>
      <c r="C61" s="18"/>
      <c r="D61" s="52">
        <v>6548</v>
      </c>
      <c r="E61" s="289"/>
      <c r="F61" s="237">
        <f t="shared" si="5"/>
        <v>0</v>
      </c>
      <c r="G61" s="289"/>
      <c r="H61" s="237">
        <f t="shared" si="6"/>
        <v>0</v>
      </c>
      <c r="I61" s="298" t="e">
        <f t="shared" si="2"/>
        <v>#DIV/0!</v>
      </c>
      <c r="J61" s="255"/>
      <c r="L61" s="47"/>
    </row>
    <row r="62" spans="1:12" ht="15">
      <c r="A62" s="20">
        <v>40</v>
      </c>
      <c r="B62" s="8" t="s">
        <v>54</v>
      </c>
      <c r="C62" s="18"/>
      <c r="D62" s="52">
        <v>6560</v>
      </c>
      <c r="E62" s="289"/>
      <c r="F62" s="237">
        <f t="shared" si="5"/>
        <v>0</v>
      </c>
      <c r="G62" s="289"/>
      <c r="H62" s="237">
        <f t="shared" si="6"/>
        <v>0</v>
      </c>
      <c r="I62" s="298" t="e">
        <f t="shared" si="2"/>
        <v>#DIV/0!</v>
      </c>
      <c r="J62" s="255"/>
      <c r="L62" s="47"/>
    </row>
    <row r="63" spans="1:12" ht="15">
      <c r="A63" s="20">
        <v>41</v>
      </c>
      <c r="B63" s="8" t="s">
        <v>55</v>
      </c>
      <c r="C63" s="18"/>
      <c r="D63" s="52">
        <v>6561</v>
      </c>
      <c r="E63" s="289"/>
      <c r="F63" s="237">
        <f t="shared" si="5"/>
        <v>0</v>
      </c>
      <c r="G63" s="289"/>
      <c r="H63" s="237">
        <f t="shared" si="6"/>
        <v>0</v>
      </c>
      <c r="I63" s="298" t="e">
        <f t="shared" si="2"/>
        <v>#DIV/0!</v>
      </c>
      <c r="J63" s="255"/>
      <c r="L63" s="47"/>
    </row>
    <row r="64" spans="1:12" ht="15">
      <c r="A64" s="20">
        <v>42</v>
      </c>
      <c r="B64" s="8" t="s">
        <v>56</v>
      </c>
      <c r="C64" s="18"/>
      <c r="D64" s="52">
        <v>6570</v>
      </c>
      <c r="E64" s="289"/>
      <c r="F64" s="237">
        <f t="shared" si="5"/>
        <v>0</v>
      </c>
      <c r="G64" s="289"/>
      <c r="H64" s="237">
        <f t="shared" si="6"/>
        <v>0</v>
      </c>
      <c r="I64" s="298" t="e">
        <f t="shared" si="2"/>
        <v>#DIV/0!</v>
      </c>
      <c r="J64" s="255"/>
      <c r="L64" s="47"/>
    </row>
    <row r="65" spans="1:12" ht="15">
      <c r="A65" s="20">
        <v>43</v>
      </c>
      <c r="B65" s="8" t="s">
        <v>57</v>
      </c>
      <c r="C65" s="18"/>
      <c r="D65" s="52">
        <v>6590</v>
      </c>
      <c r="E65" s="289"/>
      <c r="F65" s="237">
        <f t="shared" si="5"/>
        <v>0</v>
      </c>
      <c r="G65" s="289"/>
      <c r="H65" s="237">
        <f t="shared" si="6"/>
        <v>0</v>
      </c>
      <c r="I65" s="298" t="e">
        <f t="shared" si="2"/>
        <v>#DIV/0!</v>
      </c>
      <c r="J65" s="255"/>
      <c r="L65" s="47"/>
    </row>
    <row r="66" spans="1:12" ht="15">
      <c r="A66" s="30">
        <v>44</v>
      </c>
      <c r="B66" s="28" t="s">
        <v>58</v>
      </c>
      <c r="C66" s="29"/>
      <c r="D66" s="53" t="s">
        <v>59</v>
      </c>
      <c r="E66" s="70">
        <f>SUM(E45:E65)</f>
        <v>0</v>
      </c>
      <c r="F66" s="304">
        <f t="shared" si="5"/>
        <v>0</v>
      </c>
      <c r="G66" s="70">
        <f>SUM(G45:G65)</f>
        <v>0</v>
      </c>
      <c r="H66" s="304">
        <f t="shared" si="6"/>
        <v>0</v>
      </c>
      <c r="I66" s="298" t="e">
        <f t="shared" si="2"/>
        <v>#DIV/0!</v>
      </c>
      <c r="J66" s="255"/>
      <c r="L66" s="44"/>
    </row>
    <row r="67" spans="1:12" ht="15">
      <c r="A67" s="14"/>
      <c r="B67" s="21" t="s">
        <v>60</v>
      </c>
      <c r="C67" s="21"/>
      <c r="D67" s="51"/>
      <c r="E67" s="26"/>
      <c r="F67" s="227"/>
      <c r="G67" s="26"/>
      <c r="H67" s="227"/>
      <c r="I67" s="298" t="e">
        <f t="shared" si="2"/>
        <v>#DIV/0!</v>
      </c>
      <c r="J67" s="255"/>
      <c r="L67" s="44"/>
    </row>
    <row r="68" spans="1:12" ht="15">
      <c r="A68" s="20">
        <v>45</v>
      </c>
      <c r="B68" s="8" t="s">
        <v>61</v>
      </c>
      <c r="C68" s="8"/>
      <c r="D68" s="54">
        <v>6710</v>
      </c>
      <c r="E68" s="287"/>
      <c r="F68" s="237">
        <f aca="true" t="shared" si="7" ref="F68:F76">IF(E68=0,0,E68/$F$15)</f>
        <v>0</v>
      </c>
      <c r="G68" s="287"/>
      <c r="H68" s="237">
        <f aca="true" t="shared" si="8" ref="H68:H76">IF(G68=0,0,G68/$F$15)</f>
        <v>0</v>
      </c>
      <c r="I68" s="298" t="e">
        <f t="shared" si="2"/>
        <v>#DIV/0!</v>
      </c>
      <c r="J68" s="255"/>
      <c r="L68" s="46"/>
    </row>
    <row r="69" spans="1:12" ht="15">
      <c r="A69" s="20">
        <v>46</v>
      </c>
      <c r="B69" s="8" t="s">
        <v>62</v>
      </c>
      <c r="C69" s="8"/>
      <c r="D69" s="54">
        <v>6711</v>
      </c>
      <c r="E69" s="287"/>
      <c r="F69" s="237">
        <f t="shared" si="7"/>
        <v>0</v>
      </c>
      <c r="G69" s="287"/>
      <c r="H69" s="237">
        <f t="shared" si="8"/>
        <v>0</v>
      </c>
      <c r="I69" s="298" t="e">
        <f t="shared" si="2"/>
        <v>#DIV/0!</v>
      </c>
      <c r="J69" s="255"/>
      <c r="L69" s="46"/>
    </row>
    <row r="70" spans="1:12" ht="15">
      <c r="A70" s="20">
        <v>47</v>
      </c>
      <c r="B70" s="8" t="s">
        <v>63</v>
      </c>
      <c r="C70" s="8"/>
      <c r="D70" s="54">
        <v>6719</v>
      </c>
      <c r="E70" s="287"/>
      <c r="F70" s="237">
        <f t="shared" si="7"/>
        <v>0</v>
      </c>
      <c r="G70" s="287"/>
      <c r="H70" s="237">
        <f t="shared" si="8"/>
        <v>0</v>
      </c>
      <c r="I70" s="298" t="e">
        <f t="shared" si="2"/>
        <v>#DIV/0!</v>
      </c>
      <c r="J70" s="255"/>
      <c r="L70" s="46"/>
    </row>
    <row r="71" spans="1:12" ht="15">
      <c r="A71" s="20">
        <v>48</v>
      </c>
      <c r="B71" s="8" t="s">
        <v>64</v>
      </c>
      <c r="C71" s="8"/>
      <c r="D71" s="54">
        <v>6720</v>
      </c>
      <c r="E71" s="287"/>
      <c r="F71" s="237">
        <f t="shared" si="7"/>
        <v>0</v>
      </c>
      <c r="G71" s="287"/>
      <c r="H71" s="237">
        <f t="shared" si="8"/>
        <v>0</v>
      </c>
      <c r="I71" s="298" t="e">
        <f t="shared" si="2"/>
        <v>#DIV/0!</v>
      </c>
      <c r="J71" s="255"/>
      <c r="L71" s="46"/>
    </row>
    <row r="72" spans="1:12" ht="15">
      <c r="A72" s="20">
        <v>49</v>
      </c>
      <c r="B72" s="8" t="s">
        <v>65</v>
      </c>
      <c r="C72" s="8"/>
      <c r="D72" s="54">
        <v>6721</v>
      </c>
      <c r="E72" s="287"/>
      <c r="F72" s="237">
        <f t="shared" si="7"/>
        <v>0</v>
      </c>
      <c r="G72" s="287"/>
      <c r="H72" s="237">
        <f t="shared" si="8"/>
        <v>0</v>
      </c>
      <c r="I72" s="298" t="e">
        <f t="shared" si="2"/>
        <v>#DIV/0!</v>
      </c>
      <c r="J72" s="255"/>
      <c r="L72" s="46"/>
    </row>
    <row r="73" spans="1:12" ht="15">
      <c r="A73" s="20">
        <v>50</v>
      </c>
      <c r="B73" s="8" t="s">
        <v>66</v>
      </c>
      <c r="C73" s="27"/>
      <c r="D73" s="54">
        <v>6722</v>
      </c>
      <c r="E73" s="287"/>
      <c r="F73" s="237">
        <f t="shared" si="7"/>
        <v>0</v>
      </c>
      <c r="G73" s="287"/>
      <c r="H73" s="237">
        <f t="shared" si="8"/>
        <v>0</v>
      </c>
      <c r="I73" s="298" t="e">
        <f t="shared" si="2"/>
        <v>#DIV/0!</v>
      </c>
      <c r="J73" s="255"/>
      <c r="L73" s="46"/>
    </row>
    <row r="74" spans="1:12" ht="15">
      <c r="A74" s="20">
        <v>51</v>
      </c>
      <c r="B74" s="8" t="s">
        <v>67</v>
      </c>
      <c r="C74" s="27"/>
      <c r="D74" s="54">
        <v>6723</v>
      </c>
      <c r="E74" s="287"/>
      <c r="F74" s="237">
        <f t="shared" si="7"/>
        <v>0</v>
      </c>
      <c r="G74" s="287"/>
      <c r="H74" s="237">
        <f t="shared" si="8"/>
        <v>0</v>
      </c>
      <c r="I74" s="298" t="e">
        <f t="shared" si="2"/>
        <v>#DIV/0!</v>
      </c>
      <c r="J74" s="255"/>
      <c r="L74" s="46"/>
    </row>
    <row r="75" spans="1:12" ht="15">
      <c r="A75" s="20">
        <v>52</v>
      </c>
      <c r="B75" s="31" t="s">
        <v>68</v>
      </c>
      <c r="C75" s="27"/>
      <c r="D75" s="54">
        <v>6729</v>
      </c>
      <c r="E75" s="287"/>
      <c r="F75" s="237">
        <f t="shared" si="7"/>
        <v>0</v>
      </c>
      <c r="G75" s="287"/>
      <c r="H75" s="237">
        <f t="shared" si="8"/>
        <v>0</v>
      </c>
      <c r="I75" s="298" t="e">
        <f t="shared" si="2"/>
        <v>#DIV/0!</v>
      </c>
      <c r="J75" s="255"/>
      <c r="L75" s="46"/>
    </row>
    <row r="76" spans="1:12" ht="15">
      <c r="A76" s="20">
        <v>53</v>
      </c>
      <c r="B76" s="24" t="s">
        <v>69</v>
      </c>
      <c r="C76" s="25"/>
      <c r="D76" s="55" t="s">
        <v>70</v>
      </c>
      <c r="E76" s="70">
        <f>SUM(E68:E75)</f>
        <v>0</v>
      </c>
      <c r="F76" s="303">
        <f t="shared" si="7"/>
        <v>0</v>
      </c>
      <c r="G76" s="70">
        <f>SUM(G68:G75)</f>
        <v>0</v>
      </c>
      <c r="H76" s="303">
        <f t="shared" si="8"/>
        <v>0</v>
      </c>
      <c r="I76" s="298" t="e">
        <f t="shared" si="2"/>
        <v>#DIV/0!</v>
      </c>
      <c r="J76" s="255"/>
      <c r="L76" s="44"/>
    </row>
    <row r="77" spans="1:12" ht="15">
      <c r="A77" s="20"/>
      <c r="B77" s="21" t="s">
        <v>71</v>
      </c>
      <c r="C77" s="21"/>
      <c r="D77" s="51"/>
      <c r="E77" s="26"/>
      <c r="F77" s="64"/>
      <c r="G77" s="26"/>
      <c r="H77" s="64"/>
      <c r="I77" s="298" t="e">
        <f t="shared" si="2"/>
        <v>#DIV/0!</v>
      </c>
      <c r="J77" s="255"/>
      <c r="L77" s="44"/>
    </row>
    <row r="78" spans="1:12" ht="15">
      <c r="A78" s="20">
        <v>54</v>
      </c>
      <c r="B78" s="8" t="s">
        <v>72</v>
      </c>
      <c r="C78" s="8"/>
      <c r="D78" s="56">
        <v>6932</v>
      </c>
      <c r="E78" s="290"/>
      <c r="F78" s="305">
        <f aca="true" t="shared" si="9" ref="F78:F83">IF(E78=0,0,E78/$F$15)</f>
        <v>0</v>
      </c>
      <c r="G78" s="290"/>
      <c r="H78" s="305">
        <f aca="true" t="shared" si="10" ref="H78:H83">IF(G78=0,0,G78/$F$15)</f>
        <v>0</v>
      </c>
      <c r="I78" s="298" t="e">
        <f t="shared" si="2"/>
        <v>#DIV/0!</v>
      </c>
      <c r="J78" s="255"/>
      <c r="L78" s="48"/>
    </row>
    <row r="79" spans="1:12" ht="15">
      <c r="A79" s="20">
        <v>55</v>
      </c>
      <c r="B79" s="8" t="s">
        <v>73</v>
      </c>
      <c r="C79" s="8"/>
      <c r="D79" s="56">
        <v>6980</v>
      </c>
      <c r="E79" s="290"/>
      <c r="F79" s="305">
        <f t="shared" si="9"/>
        <v>0</v>
      </c>
      <c r="G79" s="290"/>
      <c r="H79" s="305">
        <f t="shared" si="10"/>
        <v>0</v>
      </c>
      <c r="I79" s="298" t="e">
        <f t="shared" si="2"/>
        <v>#DIV/0!</v>
      </c>
      <c r="J79" s="255"/>
      <c r="L79" s="48"/>
    </row>
    <row r="80" spans="1:12" ht="15">
      <c r="A80" s="20">
        <v>56</v>
      </c>
      <c r="B80" s="8" t="s">
        <v>74</v>
      </c>
      <c r="C80" s="8"/>
      <c r="D80" s="56">
        <v>6983</v>
      </c>
      <c r="E80" s="290"/>
      <c r="F80" s="305">
        <f t="shared" si="9"/>
        <v>0</v>
      </c>
      <c r="G80" s="290"/>
      <c r="H80" s="305">
        <f t="shared" si="10"/>
        <v>0</v>
      </c>
      <c r="I80" s="298" t="e">
        <f t="shared" si="2"/>
        <v>#DIV/0!</v>
      </c>
      <c r="J80" s="255"/>
      <c r="L80" s="48"/>
    </row>
    <row r="81" spans="1:12" ht="15">
      <c r="A81" s="20">
        <v>57</v>
      </c>
      <c r="B81" s="8" t="s">
        <v>75</v>
      </c>
      <c r="C81" s="8"/>
      <c r="D81" s="56">
        <v>6990</v>
      </c>
      <c r="E81" s="290"/>
      <c r="F81" s="305">
        <f t="shared" si="9"/>
        <v>0</v>
      </c>
      <c r="G81" s="290"/>
      <c r="H81" s="305">
        <f t="shared" si="10"/>
        <v>0</v>
      </c>
      <c r="I81" s="298" t="e">
        <f t="shared" si="2"/>
        <v>#DIV/0!</v>
      </c>
      <c r="J81" s="255"/>
      <c r="L81" s="48"/>
    </row>
    <row r="82" spans="1:12" ht="15">
      <c r="A82" s="20">
        <v>58</v>
      </c>
      <c r="B82" s="28" t="s">
        <v>76</v>
      </c>
      <c r="C82" s="29"/>
      <c r="D82" s="55" t="s">
        <v>77</v>
      </c>
      <c r="E82" s="309">
        <f>SUM(E78:E81)</f>
        <v>0</v>
      </c>
      <c r="F82" s="303">
        <f t="shared" si="9"/>
        <v>0</v>
      </c>
      <c r="G82" s="70">
        <f>SUM(G78:G81)</f>
        <v>0</v>
      </c>
      <c r="H82" s="303">
        <f t="shared" si="10"/>
        <v>0</v>
      </c>
      <c r="I82" s="298" t="e">
        <f t="shared" si="2"/>
        <v>#DIV/0!</v>
      </c>
      <c r="J82" s="255"/>
      <c r="L82" s="44"/>
    </row>
    <row r="83" spans="1:12" ht="15">
      <c r="A83" s="20">
        <v>59</v>
      </c>
      <c r="B83" s="25" t="s">
        <v>78</v>
      </c>
      <c r="C83" s="25"/>
      <c r="D83" s="57"/>
      <c r="E83" s="34">
        <f>+E82+E76+E66+E43+E36+E20</f>
        <v>0</v>
      </c>
      <c r="F83" s="306">
        <f t="shared" si="9"/>
        <v>0</v>
      </c>
      <c r="G83" s="34">
        <f>+G82+G76+G66+G43+G36+G20</f>
        <v>0</v>
      </c>
      <c r="H83" s="306">
        <f t="shared" si="10"/>
        <v>0</v>
      </c>
      <c r="I83" s="298" t="e">
        <f t="shared" si="2"/>
        <v>#DIV/0!</v>
      </c>
      <c r="J83" s="255"/>
      <c r="L83" s="49"/>
    </row>
    <row r="84" spans="1:12" ht="15">
      <c r="A84" s="30">
        <v>60</v>
      </c>
      <c r="B84" s="35" t="s">
        <v>79</v>
      </c>
      <c r="C84" s="36"/>
      <c r="D84" s="307"/>
      <c r="E84" s="37"/>
      <c r="F84" s="65"/>
      <c r="G84" s="37">
        <f>(G83*F84)-(O83*F84)</f>
        <v>0</v>
      </c>
      <c r="H84" s="65"/>
      <c r="I84" s="298" t="e">
        <f t="shared" si="2"/>
        <v>#DIV/0!</v>
      </c>
      <c r="J84" s="255"/>
      <c r="L84" s="49"/>
    </row>
    <row r="85" spans="1:12" ht="15">
      <c r="A85" s="38">
        <v>61</v>
      </c>
      <c r="B85" s="39" t="s">
        <v>80</v>
      </c>
      <c r="C85" s="40"/>
      <c r="D85" s="58"/>
      <c r="E85" s="41">
        <f>SUM(E83:E84)</f>
        <v>0</v>
      </c>
      <c r="F85" s="66">
        <f>IF(E85=0,0,E85/$F$15)</f>
        <v>0</v>
      </c>
      <c r="G85" s="41">
        <f>SUM(G83:G84)</f>
        <v>0</v>
      </c>
      <c r="H85" s="66">
        <f>IF(G85=0,0,G85/$F$15)</f>
        <v>0</v>
      </c>
      <c r="I85" s="298" t="e">
        <f t="shared" si="2"/>
        <v>#DIV/0!</v>
      </c>
      <c r="J85" s="255"/>
      <c r="L85" s="50"/>
    </row>
    <row r="86" spans="1:10" ht="15">
      <c r="A86" s="255"/>
      <c r="B86" s="255"/>
      <c r="C86" s="255"/>
      <c r="D86" s="255"/>
      <c r="E86" s="255"/>
      <c r="F86" s="295"/>
      <c r="G86" s="255"/>
      <c r="H86" s="255"/>
      <c r="I86" s="255"/>
      <c r="J86" s="255"/>
    </row>
    <row r="87" spans="1:10" ht="15">
      <c r="A87" s="255"/>
      <c r="B87" s="255"/>
      <c r="C87" s="255"/>
      <c r="D87" s="255"/>
      <c r="E87" s="255"/>
      <c r="F87" s="295"/>
      <c r="G87" s="255"/>
      <c r="H87" s="255"/>
      <c r="I87" s="255"/>
      <c r="J87" s="255"/>
    </row>
    <row r="88" spans="1:10" ht="15">
      <c r="A88" s="255"/>
      <c r="B88" s="255"/>
      <c r="C88" s="255"/>
      <c r="D88" s="255"/>
      <c r="E88" s="255"/>
      <c r="F88" s="295"/>
      <c r="G88" s="255"/>
      <c r="H88" s="255"/>
      <c r="I88" s="255"/>
      <c r="J88" s="255"/>
    </row>
    <row r="89" spans="1:10" ht="15">
      <c r="A89" s="255"/>
      <c r="B89" s="255"/>
      <c r="C89" s="255"/>
      <c r="D89" s="255"/>
      <c r="E89" s="255"/>
      <c r="F89" s="295"/>
      <c r="G89" s="255"/>
      <c r="H89" s="255"/>
      <c r="I89" s="255"/>
      <c r="J89" s="255"/>
    </row>
    <row r="90" spans="1:10" ht="15">
      <c r="A90" s="255"/>
      <c r="B90" s="255"/>
      <c r="C90" s="255"/>
      <c r="D90" s="255"/>
      <c r="E90" s="255"/>
      <c r="F90" s="295"/>
      <c r="G90" s="255"/>
      <c r="H90" s="255"/>
      <c r="I90" s="255"/>
      <c r="J90" s="255"/>
    </row>
    <row r="91" spans="1:10" ht="15">
      <c r="A91" s="255"/>
      <c r="B91" s="255"/>
      <c r="C91" s="255"/>
      <c r="D91" s="255"/>
      <c r="E91" s="255"/>
      <c r="F91" s="295"/>
      <c r="G91" s="255"/>
      <c r="H91" s="255"/>
      <c r="I91" s="255"/>
      <c r="J91" s="255"/>
    </row>
    <row r="92" spans="1:10" ht="15">
      <c r="A92" s="255"/>
      <c r="B92" s="255"/>
      <c r="C92" s="255"/>
      <c r="D92" s="255"/>
      <c r="E92" s="255"/>
      <c r="F92" s="295"/>
      <c r="G92" s="255"/>
      <c r="H92" s="255"/>
      <c r="I92" s="255"/>
      <c r="J92" s="255"/>
    </row>
    <row r="93" spans="1:10" ht="15">
      <c r="A93" s="255"/>
      <c r="B93" s="255"/>
      <c r="C93" s="255"/>
      <c r="D93" s="255"/>
      <c r="E93" s="255"/>
      <c r="F93" s="295"/>
      <c r="G93" s="255"/>
      <c r="H93" s="255"/>
      <c r="I93" s="255"/>
      <c r="J93" s="255"/>
    </row>
    <row r="94" spans="1:10" ht="15">
      <c r="A94" s="255"/>
      <c r="B94" s="255"/>
      <c r="C94" s="255"/>
      <c r="D94" s="255"/>
      <c r="E94" s="255"/>
      <c r="F94" s="295"/>
      <c r="G94" s="255"/>
      <c r="H94" s="255"/>
      <c r="I94" s="255"/>
      <c r="J94" s="255"/>
    </row>
    <row r="95" spans="1:10" ht="15">
      <c r="A95" s="255"/>
      <c r="B95" s="255"/>
      <c r="C95" s="255"/>
      <c r="D95" s="255"/>
      <c r="E95" s="255"/>
      <c r="F95" s="295"/>
      <c r="G95" s="255"/>
      <c r="H95" s="255"/>
      <c r="I95" s="255"/>
      <c r="J95" s="255"/>
    </row>
    <row r="96" spans="1:10" ht="15">
      <c r="A96" s="255"/>
      <c r="B96" s="255"/>
      <c r="C96" s="255"/>
      <c r="D96" s="255"/>
      <c r="E96" s="255"/>
      <c r="F96" s="295"/>
      <c r="G96" s="255"/>
      <c r="H96" s="255"/>
      <c r="I96" s="255"/>
      <c r="J96" s="255"/>
    </row>
    <row r="97" spans="1:10" ht="15">
      <c r="A97" s="255"/>
      <c r="B97" s="255"/>
      <c r="C97" s="255"/>
      <c r="D97" s="255"/>
      <c r="E97" s="255"/>
      <c r="F97" s="295"/>
      <c r="G97" s="255"/>
      <c r="H97" s="255"/>
      <c r="I97" s="255"/>
      <c r="J97" s="255"/>
    </row>
    <row r="98" spans="1:10" ht="15">
      <c r="A98" s="255"/>
      <c r="B98" s="255"/>
      <c r="C98" s="255"/>
      <c r="D98" s="255"/>
      <c r="E98" s="255"/>
      <c r="F98" s="295"/>
      <c r="G98" s="255"/>
      <c r="H98" s="255"/>
      <c r="I98" s="255"/>
      <c r="J98" s="255"/>
    </row>
    <row r="99" spans="1:10" ht="15">
      <c r="A99" s="255"/>
      <c r="B99" s="255"/>
      <c r="C99" s="255"/>
      <c r="D99" s="255"/>
      <c r="E99" s="255"/>
      <c r="F99" s="295"/>
      <c r="G99" s="255"/>
      <c r="H99" s="255"/>
      <c r="I99" s="255"/>
      <c r="J99" s="255"/>
    </row>
    <row r="100" spans="1:10" ht="15">
      <c r="A100" s="255"/>
      <c r="B100" s="255"/>
      <c r="C100" s="255"/>
      <c r="D100" s="255"/>
      <c r="E100" s="255"/>
      <c r="F100" s="295"/>
      <c r="G100" s="255"/>
      <c r="H100" s="255"/>
      <c r="I100" s="255"/>
      <c r="J100" s="255"/>
    </row>
    <row r="101" spans="1:10" ht="15">
      <c r="A101" s="255"/>
      <c r="B101" s="255"/>
      <c r="C101" s="255"/>
      <c r="D101" s="255"/>
      <c r="E101" s="255"/>
      <c r="F101" s="295"/>
      <c r="G101" s="255"/>
      <c r="H101" s="255"/>
      <c r="I101" s="255"/>
      <c r="J101" s="255"/>
    </row>
    <row r="102" spans="1:10" ht="15">
      <c r="A102" s="255"/>
      <c r="B102" s="255"/>
      <c r="C102" s="255"/>
      <c r="D102" s="255"/>
      <c r="E102" s="255"/>
      <c r="F102" s="295"/>
      <c r="G102" s="255"/>
      <c r="H102" s="255"/>
      <c r="I102" s="255"/>
      <c r="J102" s="255"/>
    </row>
    <row r="103" spans="1:10" ht="15">
      <c r="A103" s="255"/>
      <c r="B103" s="255"/>
      <c r="C103" s="255"/>
      <c r="D103" s="255"/>
      <c r="E103" s="255"/>
      <c r="F103" s="295"/>
      <c r="G103" s="255"/>
      <c r="H103" s="255"/>
      <c r="I103" s="255"/>
      <c r="J103" s="255"/>
    </row>
    <row r="104" spans="1:10" ht="15">
      <c r="A104" s="255"/>
      <c r="B104" s="255"/>
      <c r="C104" s="255"/>
      <c r="D104" s="255"/>
      <c r="E104" s="255"/>
      <c r="F104" s="295"/>
      <c r="G104" s="255"/>
      <c r="H104" s="255"/>
      <c r="I104" s="255"/>
      <c r="J104" s="255"/>
    </row>
    <row r="105" spans="1:10" ht="15">
      <c r="A105" s="255"/>
      <c r="B105" s="255"/>
      <c r="C105" s="255"/>
      <c r="D105" s="255"/>
      <c r="E105" s="255"/>
      <c r="F105" s="295"/>
      <c r="G105" s="255"/>
      <c r="H105" s="255"/>
      <c r="I105" s="255"/>
      <c r="J105" s="255"/>
    </row>
    <row r="106" spans="1:10" ht="15">
      <c r="A106" s="255"/>
      <c r="B106" s="255"/>
      <c r="C106" s="255"/>
      <c r="D106" s="255"/>
      <c r="E106" s="255"/>
      <c r="F106" s="295"/>
      <c r="G106" s="255"/>
      <c r="H106" s="255"/>
      <c r="I106" s="255"/>
      <c r="J106" s="255"/>
    </row>
    <row r="107" spans="1:10" ht="15">
      <c r="A107" s="255"/>
      <c r="B107" s="255"/>
      <c r="C107" s="255"/>
      <c r="D107" s="255"/>
      <c r="E107" s="255"/>
      <c r="F107" s="295"/>
      <c r="G107" s="255"/>
      <c r="H107" s="255"/>
      <c r="I107" s="255"/>
      <c r="J107" s="255"/>
    </row>
    <row r="108" spans="1:10" ht="15">
      <c r="A108" s="255"/>
      <c r="B108" s="255"/>
      <c r="C108" s="255"/>
      <c r="D108" s="255"/>
      <c r="E108" s="255"/>
      <c r="F108" s="295"/>
      <c r="G108" s="255"/>
      <c r="H108" s="255"/>
      <c r="I108" s="255"/>
      <c r="J108" s="255"/>
    </row>
    <row r="109" spans="1:10" ht="15">
      <c r="A109" s="255"/>
      <c r="B109" s="255"/>
      <c r="C109" s="255"/>
      <c r="D109" s="255"/>
      <c r="E109" s="255"/>
      <c r="F109" s="295"/>
      <c r="G109" s="255"/>
      <c r="H109" s="255"/>
      <c r="I109" s="255"/>
      <c r="J109" s="255"/>
    </row>
    <row r="110" spans="1:10" ht="15">
      <c r="A110" s="255"/>
      <c r="B110" s="255"/>
      <c r="C110" s="255"/>
      <c r="D110" s="255"/>
      <c r="E110" s="255"/>
      <c r="F110" s="295"/>
      <c r="G110" s="255"/>
      <c r="H110" s="255"/>
      <c r="I110" s="255"/>
      <c r="J110" s="255"/>
    </row>
    <row r="111" spans="1:10" ht="15">
      <c r="A111" s="255"/>
      <c r="B111" s="255"/>
      <c r="C111" s="255"/>
      <c r="D111" s="255"/>
      <c r="E111" s="255"/>
      <c r="F111" s="295"/>
      <c r="G111" s="255"/>
      <c r="H111" s="255"/>
      <c r="I111" s="255"/>
      <c r="J111" s="255"/>
    </row>
    <row r="112" spans="1:10" ht="15">
      <c r="A112" s="255"/>
      <c r="B112" s="255"/>
      <c r="C112" s="255"/>
      <c r="D112" s="255"/>
      <c r="E112" s="255"/>
      <c r="F112" s="295"/>
      <c r="G112" s="255"/>
      <c r="H112" s="255"/>
      <c r="I112" s="255"/>
      <c r="J112" s="255"/>
    </row>
    <row r="113" spans="1:10" ht="15">
      <c r="A113" s="255"/>
      <c r="B113" s="255"/>
      <c r="C113" s="255"/>
      <c r="D113" s="255"/>
      <c r="E113" s="255"/>
      <c r="F113" s="295"/>
      <c r="G113" s="255"/>
      <c r="H113" s="255"/>
      <c r="I113" s="255"/>
      <c r="J113" s="255"/>
    </row>
    <row r="114" spans="1:10" ht="15">
      <c r="A114" s="255"/>
      <c r="B114" s="255"/>
      <c r="C114" s="255"/>
      <c r="D114" s="255"/>
      <c r="E114" s="255"/>
      <c r="F114" s="295"/>
      <c r="G114" s="255"/>
      <c r="H114" s="255"/>
      <c r="I114" s="255"/>
      <c r="J114" s="255"/>
    </row>
    <row r="115" spans="1:10" ht="15">
      <c r="A115" s="255"/>
      <c r="B115" s="255"/>
      <c r="C115" s="255"/>
      <c r="D115" s="255"/>
      <c r="E115" s="255"/>
      <c r="F115" s="295"/>
      <c r="G115" s="255"/>
      <c r="H115" s="255"/>
      <c r="I115" s="255"/>
      <c r="J115" s="255"/>
    </row>
    <row r="116" spans="1:10" ht="15">
      <c r="A116" s="255"/>
      <c r="B116" s="255"/>
      <c r="C116" s="255"/>
      <c r="D116" s="255"/>
      <c r="E116" s="255"/>
      <c r="F116" s="295"/>
      <c r="G116" s="255"/>
      <c r="H116" s="255"/>
      <c r="I116" s="255"/>
      <c r="J116" s="255"/>
    </row>
    <row r="117" spans="1:10" ht="15">
      <c r="A117" s="255"/>
      <c r="B117" s="255"/>
      <c r="C117" s="255"/>
      <c r="D117" s="255"/>
      <c r="E117" s="255"/>
      <c r="F117" s="295"/>
      <c r="G117" s="255"/>
      <c r="H117" s="255"/>
      <c r="I117" s="255"/>
      <c r="J117" s="255"/>
    </row>
    <row r="118" spans="1:10" ht="15">
      <c r="A118" s="255"/>
      <c r="B118" s="255"/>
      <c r="C118" s="255"/>
      <c r="D118" s="255"/>
      <c r="E118" s="255"/>
      <c r="F118" s="295"/>
      <c r="G118" s="255"/>
      <c r="H118" s="255"/>
      <c r="I118" s="255"/>
      <c r="J118" s="255"/>
    </row>
    <row r="119" spans="1:10" ht="15">
      <c r="A119" s="255"/>
      <c r="B119" s="255"/>
      <c r="C119" s="255"/>
      <c r="D119" s="255"/>
      <c r="E119" s="255"/>
      <c r="F119" s="295"/>
      <c r="G119" s="255"/>
      <c r="H119" s="255"/>
      <c r="I119" s="255"/>
      <c r="J119" s="255"/>
    </row>
    <row r="120" spans="1:10" ht="15">
      <c r="A120" s="255"/>
      <c r="B120" s="255"/>
      <c r="C120" s="255"/>
      <c r="D120" s="255"/>
      <c r="E120" s="255"/>
      <c r="F120" s="295"/>
      <c r="G120" s="255"/>
      <c r="H120" s="255"/>
      <c r="I120" s="255"/>
      <c r="J120" s="255"/>
    </row>
    <row r="121" spans="1:10" ht="15">
      <c r="A121" s="255"/>
      <c r="B121" s="255"/>
      <c r="C121" s="255"/>
      <c r="D121" s="255"/>
      <c r="E121" s="255"/>
      <c r="F121" s="295"/>
      <c r="G121" s="255"/>
      <c r="H121" s="255"/>
      <c r="I121" s="255"/>
      <c r="J121" s="255"/>
    </row>
    <row r="122" spans="1:10" ht="15">
      <c r="A122" s="255"/>
      <c r="B122" s="255"/>
      <c r="C122" s="255"/>
      <c r="D122" s="255"/>
      <c r="E122" s="255"/>
      <c r="F122" s="295"/>
      <c r="G122" s="255"/>
      <c r="H122" s="255"/>
      <c r="I122" s="255"/>
      <c r="J122" s="255"/>
    </row>
    <row r="123" spans="1:10" ht="15">
      <c r="A123" s="255"/>
      <c r="B123" s="255"/>
      <c r="C123" s="255"/>
      <c r="D123" s="255"/>
      <c r="E123" s="255"/>
      <c r="F123" s="295"/>
      <c r="G123" s="255"/>
      <c r="H123" s="255"/>
      <c r="I123" s="255"/>
      <c r="J123" s="255"/>
    </row>
    <row r="124" spans="1:10" ht="15">
      <c r="A124" s="255"/>
      <c r="B124" s="255"/>
      <c r="C124" s="255"/>
      <c r="D124" s="255"/>
      <c r="E124" s="255"/>
      <c r="F124" s="295"/>
      <c r="G124" s="255"/>
      <c r="H124" s="255"/>
      <c r="I124" s="255"/>
      <c r="J124" s="255"/>
    </row>
    <row r="125" spans="1:10" ht="15">
      <c r="A125" s="255"/>
      <c r="B125" s="255"/>
      <c r="C125" s="255"/>
      <c r="D125" s="255"/>
      <c r="E125" s="255"/>
      <c r="F125" s="295"/>
      <c r="G125" s="255"/>
      <c r="H125" s="255"/>
      <c r="I125" s="255"/>
      <c r="J125" s="255"/>
    </row>
    <row r="126" spans="1:10" ht="15">
      <c r="A126" s="255"/>
      <c r="B126" s="255"/>
      <c r="C126" s="255"/>
      <c r="D126" s="255"/>
      <c r="E126" s="255"/>
      <c r="F126" s="295"/>
      <c r="G126" s="255"/>
      <c r="H126" s="255"/>
      <c r="I126" s="255"/>
      <c r="J126" s="255"/>
    </row>
    <row r="127" spans="1:10" ht="15">
      <c r="A127" s="255"/>
      <c r="B127" s="255"/>
      <c r="C127" s="255"/>
      <c r="D127" s="255"/>
      <c r="E127" s="255"/>
      <c r="F127" s="295"/>
      <c r="G127" s="255"/>
      <c r="H127" s="255"/>
      <c r="I127" s="255"/>
      <c r="J127" s="255"/>
    </row>
    <row r="128" spans="1:10" ht="15">
      <c r="A128" s="255"/>
      <c r="B128" s="255"/>
      <c r="C128" s="255"/>
      <c r="D128" s="255"/>
      <c r="E128" s="255"/>
      <c r="F128" s="295"/>
      <c r="G128" s="255"/>
      <c r="H128" s="255"/>
      <c r="I128" s="255"/>
      <c r="J128" s="255"/>
    </row>
    <row r="129" spans="1:10" ht="15">
      <c r="A129" s="255"/>
      <c r="B129" s="255"/>
      <c r="C129" s="255"/>
      <c r="D129" s="255"/>
      <c r="E129" s="255"/>
      <c r="F129" s="295"/>
      <c r="G129" s="255"/>
      <c r="H129" s="255"/>
      <c r="I129" s="255"/>
      <c r="J129" s="255"/>
    </row>
    <row r="130" spans="1:10" ht="15">
      <c r="A130" s="255"/>
      <c r="B130" s="255"/>
      <c r="C130" s="255"/>
      <c r="D130" s="255"/>
      <c r="E130" s="255"/>
      <c r="F130" s="295"/>
      <c r="G130" s="255"/>
      <c r="H130" s="255"/>
      <c r="I130" s="255"/>
      <c r="J130" s="255"/>
    </row>
    <row r="131" spans="1:10" ht="15">
      <c r="A131" s="255"/>
      <c r="B131" s="255"/>
      <c r="C131" s="255"/>
      <c r="D131" s="255"/>
      <c r="E131" s="255"/>
      <c r="F131" s="295"/>
      <c r="G131" s="255"/>
      <c r="H131" s="255"/>
      <c r="I131" s="255"/>
      <c r="J131" s="255"/>
    </row>
    <row r="132" spans="1:10" ht="15">
      <c r="A132" s="255"/>
      <c r="B132" s="255"/>
      <c r="C132" s="255"/>
      <c r="D132" s="255"/>
      <c r="E132" s="255"/>
      <c r="F132" s="295"/>
      <c r="G132" s="255"/>
      <c r="H132" s="255"/>
      <c r="I132" s="255"/>
      <c r="J132" s="255"/>
    </row>
    <row r="133" spans="1:10" ht="15">
      <c r="A133" s="255"/>
      <c r="B133" s="255"/>
      <c r="C133" s="255"/>
      <c r="D133" s="255"/>
      <c r="E133" s="255"/>
      <c r="F133" s="295"/>
      <c r="G133" s="255"/>
      <c r="H133" s="255"/>
      <c r="I133" s="255"/>
      <c r="J133" s="255"/>
    </row>
    <row r="134" spans="1:10" ht="15">
      <c r="A134" s="255"/>
      <c r="B134" s="255"/>
      <c r="C134" s="255"/>
      <c r="D134" s="255"/>
      <c r="E134" s="255"/>
      <c r="F134" s="295"/>
      <c r="G134" s="255"/>
      <c r="H134" s="255"/>
      <c r="I134" s="255"/>
      <c r="J134" s="255"/>
    </row>
    <row r="135" spans="1:10" ht="15">
      <c r="A135" s="255"/>
      <c r="B135" s="255"/>
      <c r="C135" s="255"/>
      <c r="D135" s="255"/>
      <c r="E135" s="255"/>
      <c r="F135" s="295"/>
      <c r="G135" s="255"/>
      <c r="H135" s="255"/>
      <c r="I135" s="255"/>
      <c r="J135" s="255"/>
    </row>
    <row r="136" spans="1:10" ht="15">
      <c r="A136" s="255"/>
      <c r="B136" s="255"/>
      <c r="C136" s="255"/>
      <c r="D136" s="255"/>
      <c r="E136" s="255"/>
      <c r="F136" s="295"/>
      <c r="G136" s="255"/>
      <c r="H136" s="255"/>
      <c r="I136" s="255"/>
      <c r="J136" s="255"/>
    </row>
    <row r="137" spans="1:10" ht="15">
      <c r="A137" s="255"/>
      <c r="B137" s="255"/>
      <c r="C137" s="255"/>
      <c r="D137" s="255"/>
      <c r="E137" s="255"/>
      <c r="F137" s="295"/>
      <c r="G137" s="255"/>
      <c r="H137" s="255"/>
      <c r="I137" s="255"/>
      <c r="J137" s="255"/>
    </row>
    <row r="138" spans="1:10" ht="15">
      <c r="A138" s="255"/>
      <c r="B138" s="255"/>
      <c r="C138" s="255"/>
      <c r="D138" s="255"/>
      <c r="E138" s="255"/>
      <c r="F138" s="295"/>
      <c r="G138" s="255"/>
      <c r="H138" s="255"/>
      <c r="I138" s="255"/>
      <c r="J138" s="255"/>
    </row>
    <row r="139" spans="1:10" ht="15">
      <c r="A139" s="255"/>
      <c r="B139" s="255"/>
      <c r="C139" s="255"/>
      <c r="D139" s="255"/>
      <c r="E139" s="255"/>
      <c r="F139" s="295"/>
      <c r="G139" s="255"/>
      <c r="H139" s="255"/>
      <c r="I139" s="255"/>
      <c r="J139" s="255"/>
    </row>
    <row r="140" spans="1:10" ht="15">
      <c r="A140" s="255"/>
      <c r="B140" s="255"/>
      <c r="C140" s="255"/>
      <c r="D140" s="255"/>
      <c r="E140" s="255"/>
      <c r="F140" s="295"/>
      <c r="G140" s="255"/>
      <c r="H140" s="255"/>
      <c r="I140" s="255"/>
      <c r="J140" s="255"/>
    </row>
    <row r="141" spans="1:10" ht="15">
      <c r="A141" s="255"/>
      <c r="B141" s="255"/>
      <c r="C141" s="255"/>
      <c r="D141" s="255"/>
      <c r="E141" s="255"/>
      <c r="F141" s="295"/>
      <c r="G141" s="255"/>
      <c r="H141" s="255"/>
      <c r="I141" s="255"/>
      <c r="J141" s="255"/>
    </row>
    <row r="142" spans="1:10" ht="15">
      <c r="A142" s="255"/>
      <c r="B142" s="255"/>
      <c r="C142" s="255"/>
      <c r="D142" s="255"/>
      <c r="E142" s="255"/>
      <c r="F142" s="295"/>
      <c r="G142" s="255"/>
      <c r="H142" s="255"/>
      <c r="I142" s="255"/>
      <c r="J142" s="255"/>
    </row>
    <row r="143" spans="1:10" ht="15">
      <c r="A143" s="255"/>
      <c r="B143" s="255"/>
      <c r="C143" s="255"/>
      <c r="D143" s="255"/>
      <c r="E143" s="255"/>
      <c r="F143" s="295"/>
      <c r="G143" s="255"/>
      <c r="H143" s="255"/>
      <c r="I143" s="255"/>
      <c r="J143" s="255"/>
    </row>
    <row r="144" spans="1:10" ht="15">
      <c r="A144" s="255"/>
      <c r="B144" s="255"/>
      <c r="C144" s="255"/>
      <c r="D144" s="255"/>
      <c r="E144" s="255"/>
      <c r="F144" s="295"/>
      <c r="G144" s="255"/>
      <c r="H144" s="255"/>
      <c r="I144" s="255"/>
      <c r="J144" s="255"/>
    </row>
    <row r="145" spans="1:10" ht="15">
      <c r="A145" s="255"/>
      <c r="B145" s="255"/>
      <c r="C145" s="255"/>
      <c r="D145" s="255"/>
      <c r="E145" s="255"/>
      <c r="F145" s="295"/>
      <c r="G145" s="255"/>
      <c r="H145" s="255"/>
      <c r="I145" s="255"/>
      <c r="J145" s="255"/>
    </row>
    <row r="146" spans="1:10" ht="15">
      <c r="A146" s="255"/>
      <c r="B146" s="255"/>
      <c r="C146" s="255"/>
      <c r="D146" s="255"/>
      <c r="E146" s="255"/>
      <c r="F146" s="295"/>
      <c r="G146" s="255"/>
      <c r="H146" s="255"/>
      <c r="I146" s="255"/>
      <c r="J146" s="255"/>
    </row>
    <row r="147" spans="1:10" ht="15">
      <c r="A147" s="255"/>
      <c r="B147" s="255"/>
      <c r="C147" s="255"/>
      <c r="D147" s="255"/>
      <c r="E147" s="255"/>
      <c r="F147" s="295"/>
      <c r="G147" s="255"/>
      <c r="H147" s="255"/>
      <c r="I147" s="255"/>
      <c r="J147" s="255"/>
    </row>
    <row r="148" spans="1:10" ht="15">
      <c r="A148" s="255"/>
      <c r="B148" s="255"/>
      <c r="C148" s="255"/>
      <c r="D148" s="255"/>
      <c r="E148" s="255"/>
      <c r="F148" s="295"/>
      <c r="G148" s="255"/>
      <c r="H148" s="255"/>
      <c r="I148" s="255"/>
      <c r="J148" s="255"/>
    </row>
    <row r="149" spans="1:10" ht="15">
      <c r="A149" s="255"/>
      <c r="B149" s="255"/>
      <c r="C149" s="255"/>
      <c r="D149" s="255"/>
      <c r="E149" s="255"/>
      <c r="F149" s="295"/>
      <c r="G149" s="255"/>
      <c r="H149" s="255"/>
      <c r="I149" s="255"/>
      <c r="J149" s="255"/>
    </row>
    <row r="150" spans="1:10" ht="15">
      <c r="A150" s="255"/>
      <c r="B150" s="255"/>
      <c r="C150" s="255"/>
      <c r="D150" s="255"/>
      <c r="E150" s="255"/>
      <c r="F150" s="295"/>
      <c r="G150" s="255"/>
      <c r="H150" s="255"/>
      <c r="I150" s="255"/>
      <c r="J150" s="255"/>
    </row>
  </sheetData>
  <sheetProtection selectLockedCells="1"/>
  <mergeCells count="12">
    <mergeCell ref="A1:I1"/>
    <mergeCell ref="A2:I2"/>
    <mergeCell ref="A3:I3"/>
    <mergeCell ref="A4:I4"/>
    <mergeCell ref="A7:J7"/>
    <mergeCell ref="A18:C18"/>
    <mergeCell ref="A10:J10"/>
    <mergeCell ref="A11:J11"/>
    <mergeCell ref="A14:B14"/>
    <mergeCell ref="A15:B15"/>
    <mergeCell ref="A16:B16"/>
    <mergeCell ref="A17:B17"/>
  </mergeCells>
  <printOptions/>
  <pageMargins left="0.7" right="0.7" top="0.5" bottom="0.5" header="0.3" footer="0.3"/>
  <pageSetup fitToHeight="0" horizontalDpi="600" verticalDpi="600" orientation="landscape" scale="93" r:id="rId3"/>
  <headerFooter>
    <oddHeader>&amp;CAlameda County HCD</oddHeader>
    <oddFooter>&amp;LAlameda County Annual Financial Report</oddFooter>
  </headerFooter>
  <rowBreaks count="2" manualBreakCount="2">
    <brk id="43" max="255" man="1"/>
    <brk id="66" max="255" man="1"/>
  </rowBreaks>
  <ignoredErrors>
    <ignoredError sqref="H86:H102" formula="1"/>
  </ignoredErrors>
  <legacyDrawing r:id="rId2"/>
</worksheet>
</file>

<file path=xl/worksheets/sheet3.xml><?xml version="1.0" encoding="utf-8"?>
<worksheet xmlns="http://schemas.openxmlformats.org/spreadsheetml/2006/main" xmlns:r="http://schemas.openxmlformats.org/officeDocument/2006/relationships">
  <sheetPr codeName="Sheet4"/>
  <dimension ref="A1:J73"/>
  <sheetViews>
    <sheetView zoomScalePageLayoutView="0" workbookViewId="0" topLeftCell="A1">
      <selection activeCell="B19" sqref="B19:J19"/>
    </sheetView>
  </sheetViews>
  <sheetFormatPr defaultColWidth="9.140625" defaultRowHeight="15"/>
  <cols>
    <col min="1" max="1" width="14.7109375" style="0" customWidth="1"/>
    <col min="2" max="2" width="12.00390625" style="0" customWidth="1"/>
    <col min="4" max="4" width="10.140625" style="0" bestFit="1" customWidth="1"/>
    <col min="6" max="6" width="10.140625" style="0" bestFit="1" customWidth="1"/>
    <col min="10" max="10" width="16.7109375" style="0" customWidth="1"/>
  </cols>
  <sheetData>
    <row r="1" spans="1:10" ht="15.75">
      <c r="A1" s="422" t="s">
        <v>288</v>
      </c>
      <c r="B1" s="422"/>
      <c r="C1" s="422"/>
      <c r="D1" s="422"/>
      <c r="E1" s="422"/>
      <c r="F1" s="422"/>
      <c r="G1" s="422"/>
      <c r="H1" s="422"/>
      <c r="I1" s="422"/>
      <c r="J1" s="255"/>
    </row>
    <row r="2" spans="1:10" ht="15.75">
      <c r="A2" s="423" t="s">
        <v>289</v>
      </c>
      <c r="B2" s="423"/>
      <c r="C2" s="423"/>
      <c r="D2" s="423"/>
      <c r="E2" s="423"/>
      <c r="F2" s="423"/>
      <c r="G2" s="423"/>
      <c r="H2" s="423"/>
      <c r="I2" s="423"/>
      <c r="J2" s="255"/>
    </row>
    <row r="3" spans="1:10" ht="15.75">
      <c r="A3" s="422" t="s">
        <v>290</v>
      </c>
      <c r="B3" s="422"/>
      <c r="C3" s="422"/>
      <c r="D3" s="422"/>
      <c r="E3" s="422"/>
      <c r="F3" s="422"/>
      <c r="G3" s="422"/>
      <c r="H3" s="422"/>
      <c r="I3" s="422"/>
      <c r="J3" s="255"/>
    </row>
    <row r="4" spans="1:10" ht="15.75">
      <c r="A4" s="422" t="s">
        <v>291</v>
      </c>
      <c r="B4" s="422"/>
      <c r="C4" s="422"/>
      <c r="D4" s="422"/>
      <c r="E4" s="422"/>
      <c r="F4" s="422"/>
      <c r="G4" s="422"/>
      <c r="H4" s="422"/>
      <c r="I4" s="422"/>
      <c r="J4" s="255"/>
    </row>
    <row r="5" spans="1:10" ht="15">
      <c r="A5" s="255"/>
      <c r="B5" s="255"/>
      <c r="C5" s="255"/>
      <c r="D5" s="255"/>
      <c r="E5" s="255"/>
      <c r="F5" s="255"/>
      <c r="G5" s="255"/>
      <c r="H5" s="255"/>
      <c r="I5" s="255"/>
      <c r="J5" s="255"/>
    </row>
    <row r="6" spans="1:10" ht="15">
      <c r="A6" s="438"/>
      <c r="B6" s="438"/>
      <c r="C6" s="438"/>
      <c r="D6" s="438"/>
      <c r="E6" s="438"/>
      <c r="F6" s="438"/>
      <c r="G6" s="438"/>
      <c r="H6" s="438"/>
      <c r="I6" s="438"/>
      <c r="J6" s="438"/>
    </row>
    <row r="7" spans="1:10" ht="15.75">
      <c r="A7" s="439" t="s">
        <v>234</v>
      </c>
      <c r="B7" s="439"/>
      <c r="C7" s="439"/>
      <c r="D7" s="439"/>
      <c r="E7" s="439"/>
      <c r="F7" s="439"/>
      <c r="G7" s="439"/>
      <c r="H7" s="439"/>
      <c r="I7" s="439"/>
      <c r="J7" s="439"/>
    </row>
    <row r="8" spans="1:10" ht="15.75">
      <c r="A8" s="278"/>
      <c r="B8" s="278"/>
      <c r="C8" s="278"/>
      <c r="D8" s="278"/>
      <c r="E8" s="278"/>
      <c r="F8" s="278"/>
      <c r="G8" s="278"/>
      <c r="H8" s="278"/>
      <c r="I8" s="278"/>
      <c r="J8" s="278"/>
    </row>
    <row r="9" spans="1:10" ht="15.75">
      <c r="A9" s="432" t="s">
        <v>86</v>
      </c>
      <c r="B9" s="433"/>
      <c r="C9" s="433"/>
      <c r="D9" s="433"/>
      <c r="E9" s="433"/>
      <c r="F9" s="433"/>
      <c r="G9" s="433"/>
      <c r="H9" s="433"/>
      <c r="I9" s="433"/>
      <c r="J9" s="433"/>
    </row>
    <row r="10" spans="1:10" ht="15.75">
      <c r="A10" s="278"/>
      <c r="B10" s="278"/>
      <c r="C10" s="278"/>
      <c r="D10" s="278"/>
      <c r="E10" s="278"/>
      <c r="F10" s="278"/>
      <c r="G10" s="278"/>
      <c r="H10" s="278"/>
      <c r="I10" s="278"/>
      <c r="J10" s="278"/>
    </row>
    <row r="11" spans="1:10" ht="15.75">
      <c r="A11" s="278"/>
      <c r="B11" s="72" t="s">
        <v>0</v>
      </c>
      <c r="C11" s="278"/>
      <c r="D11" s="6">
        <f>'1. Checklist, Certif &amp; Instr'!F8</f>
        <v>0</v>
      </c>
      <c r="E11" s="76" t="s">
        <v>1</v>
      </c>
      <c r="F11" s="6">
        <f>'1. Checklist, Certif &amp; Instr'!H8</f>
        <v>0</v>
      </c>
      <c r="G11" s="278"/>
      <c r="H11" s="278"/>
      <c r="I11" s="278"/>
      <c r="J11" s="278"/>
    </row>
    <row r="12" spans="1:10" ht="15">
      <c r="A12" s="72" t="s">
        <v>2</v>
      </c>
      <c r="B12" s="434">
        <f>'1. Checklist, Certif &amp; Instr'!C11</f>
        <v>0</v>
      </c>
      <c r="C12" s="434"/>
      <c r="D12" s="434"/>
      <c r="E12" s="235"/>
      <c r="F12" s="310"/>
      <c r="G12" s="310"/>
      <c r="H12" s="310"/>
      <c r="I12" s="310"/>
      <c r="J12" s="311"/>
    </row>
    <row r="13" spans="1:10" ht="15.75">
      <c r="A13" s="72" t="s">
        <v>3</v>
      </c>
      <c r="B13" s="434">
        <f>'1. Checklist, Certif &amp; Instr'!C12</f>
        <v>0</v>
      </c>
      <c r="C13" s="435"/>
      <c r="D13" s="435"/>
      <c r="E13" s="310"/>
      <c r="F13" s="312"/>
      <c r="G13" s="310"/>
      <c r="H13" s="312"/>
      <c r="I13" s="312"/>
      <c r="J13" s="311"/>
    </row>
    <row r="14" spans="1:10" ht="15">
      <c r="A14" s="74" t="s">
        <v>4</v>
      </c>
      <c r="B14" s="430">
        <f>'1. Checklist, Certif &amp; Instr'!C14</f>
        <v>0</v>
      </c>
      <c r="C14" s="431"/>
      <c r="D14" s="431"/>
      <c r="E14" s="310"/>
      <c r="F14" s="310"/>
      <c r="G14" s="310"/>
      <c r="H14" s="310"/>
      <c r="I14" s="310"/>
      <c r="J14" s="311"/>
    </row>
    <row r="15" spans="1:10" ht="15.75">
      <c r="A15" s="312"/>
      <c r="B15" s="312"/>
      <c r="C15" s="312"/>
      <c r="D15" s="310"/>
      <c r="E15" s="310"/>
      <c r="F15" s="312"/>
      <c r="G15" s="310"/>
      <c r="H15" s="312"/>
      <c r="I15" s="312"/>
      <c r="J15" s="311"/>
    </row>
    <row r="16" spans="1:10" ht="15.75" thickBot="1">
      <c r="A16" s="313" t="s">
        <v>87</v>
      </c>
      <c r="B16" s="436" t="s">
        <v>88</v>
      </c>
      <c r="C16" s="437"/>
      <c r="D16" s="437"/>
      <c r="E16" s="437"/>
      <c r="F16" s="437"/>
      <c r="G16" s="437"/>
      <c r="H16" s="437"/>
      <c r="I16" s="437"/>
      <c r="J16" s="310"/>
    </row>
    <row r="17" spans="1:10" ht="30" customHeight="1" thickBot="1">
      <c r="A17" s="282"/>
      <c r="B17" s="427"/>
      <c r="C17" s="428"/>
      <c r="D17" s="428"/>
      <c r="E17" s="428"/>
      <c r="F17" s="428"/>
      <c r="G17" s="428"/>
      <c r="H17" s="428"/>
      <c r="I17" s="428"/>
      <c r="J17" s="429"/>
    </row>
    <row r="18" spans="1:10" ht="30" customHeight="1" thickBot="1">
      <c r="A18" s="283"/>
      <c r="B18" s="427"/>
      <c r="C18" s="428"/>
      <c r="D18" s="428"/>
      <c r="E18" s="428"/>
      <c r="F18" s="428"/>
      <c r="G18" s="428"/>
      <c r="H18" s="428"/>
      <c r="I18" s="428"/>
      <c r="J18" s="429"/>
    </row>
    <row r="19" spans="1:10" ht="30" customHeight="1" thickBot="1">
      <c r="A19" s="283"/>
      <c r="B19" s="427"/>
      <c r="C19" s="428"/>
      <c r="D19" s="428"/>
      <c r="E19" s="428"/>
      <c r="F19" s="428"/>
      <c r="G19" s="428"/>
      <c r="H19" s="428"/>
      <c r="I19" s="428"/>
      <c r="J19" s="429"/>
    </row>
    <row r="20" spans="1:10" ht="30" customHeight="1" thickBot="1">
      <c r="A20" s="283"/>
      <c r="B20" s="427"/>
      <c r="C20" s="428"/>
      <c r="D20" s="428"/>
      <c r="E20" s="428"/>
      <c r="F20" s="428"/>
      <c r="G20" s="428"/>
      <c r="H20" s="428"/>
      <c r="I20" s="428"/>
      <c r="J20" s="429"/>
    </row>
    <row r="21" spans="1:10" ht="30" customHeight="1" thickBot="1">
      <c r="A21" s="283"/>
      <c r="B21" s="427"/>
      <c r="C21" s="428"/>
      <c r="D21" s="428"/>
      <c r="E21" s="428"/>
      <c r="F21" s="428"/>
      <c r="G21" s="428"/>
      <c r="H21" s="428"/>
      <c r="I21" s="428"/>
      <c r="J21" s="429"/>
    </row>
    <row r="22" spans="1:10" ht="30" customHeight="1" thickBot="1">
      <c r="A22" s="283"/>
      <c r="B22" s="427"/>
      <c r="C22" s="428"/>
      <c r="D22" s="428"/>
      <c r="E22" s="428"/>
      <c r="F22" s="428"/>
      <c r="G22" s="428"/>
      <c r="H22" s="428"/>
      <c r="I22" s="428"/>
      <c r="J22" s="429"/>
    </row>
    <row r="23" spans="1:10" ht="30" customHeight="1" thickBot="1">
      <c r="A23" s="283"/>
      <c r="B23" s="427"/>
      <c r="C23" s="428"/>
      <c r="D23" s="428"/>
      <c r="E23" s="428"/>
      <c r="F23" s="428"/>
      <c r="G23" s="428"/>
      <c r="H23" s="428"/>
      <c r="I23" s="428"/>
      <c r="J23" s="429"/>
    </row>
    <row r="24" spans="1:10" ht="30" customHeight="1" thickBot="1">
      <c r="A24" s="283"/>
      <c r="B24" s="427"/>
      <c r="C24" s="428"/>
      <c r="D24" s="428"/>
      <c r="E24" s="428"/>
      <c r="F24" s="428"/>
      <c r="G24" s="428"/>
      <c r="H24" s="428"/>
      <c r="I24" s="428"/>
      <c r="J24" s="429"/>
    </row>
    <row r="25" spans="1:10" ht="30" customHeight="1" thickBot="1">
      <c r="A25" s="283"/>
      <c r="B25" s="427"/>
      <c r="C25" s="428"/>
      <c r="D25" s="428"/>
      <c r="E25" s="428"/>
      <c r="F25" s="428"/>
      <c r="G25" s="428"/>
      <c r="H25" s="428"/>
      <c r="I25" s="428"/>
      <c r="J25" s="429"/>
    </row>
    <row r="26" spans="1:10" ht="30" customHeight="1" thickBot="1">
      <c r="A26" s="283"/>
      <c r="B26" s="427"/>
      <c r="C26" s="428"/>
      <c r="D26" s="428"/>
      <c r="E26" s="428"/>
      <c r="F26" s="428"/>
      <c r="G26" s="428"/>
      <c r="H26" s="428"/>
      <c r="I26" s="428"/>
      <c r="J26" s="429"/>
    </row>
    <row r="27" spans="1:10" ht="30" customHeight="1" thickBot="1">
      <c r="A27" s="283"/>
      <c r="B27" s="427"/>
      <c r="C27" s="428"/>
      <c r="D27" s="428"/>
      <c r="E27" s="428"/>
      <c r="F27" s="428"/>
      <c r="G27" s="428"/>
      <c r="H27" s="428"/>
      <c r="I27" s="428"/>
      <c r="J27" s="429"/>
    </row>
    <row r="28" spans="1:10" ht="30" customHeight="1" thickBot="1">
      <c r="A28" s="283"/>
      <c r="B28" s="427"/>
      <c r="C28" s="428"/>
      <c r="D28" s="428"/>
      <c r="E28" s="428"/>
      <c r="F28" s="428"/>
      <c r="G28" s="428"/>
      <c r="H28" s="428"/>
      <c r="I28" s="428"/>
      <c r="J28" s="429"/>
    </row>
    <row r="29" spans="1:10" ht="30" customHeight="1" thickBot="1">
      <c r="A29" s="283"/>
      <c r="B29" s="427"/>
      <c r="C29" s="428"/>
      <c r="D29" s="428"/>
      <c r="E29" s="428"/>
      <c r="F29" s="428"/>
      <c r="G29" s="428"/>
      <c r="H29" s="428"/>
      <c r="I29" s="428"/>
      <c r="J29" s="429"/>
    </row>
    <row r="30" spans="1:10" ht="30" customHeight="1" thickBot="1">
      <c r="A30" s="283"/>
      <c r="B30" s="427"/>
      <c r="C30" s="428"/>
      <c r="D30" s="428"/>
      <c r="E30" s="428"/>
      <c r="F30" s="428"/>
      <c r="G30" s="428"/>
      <c r="H30" s="428"/>
      <c r="I30" s="428"/>
      <c r="J30" s="429"/>
    </row>
    <row r="31" spans="1:10" ht="30" customHeight="1" thickBot="1">
      <c r="A31" s="283"/>
      <c r="B31" s="427"/>
      <c r="C31" s="428"/>
      <c r="D31" s="428"/>
      <c r="E31" s="428"/>
      <c r="F31" s="428"/>
      <c r="G31" s="428"/>
      <c r="H31" s="428"/>
      <c r="I31" s="428"/>
      <c r="J31" s="429"/>
    </row>
    <row r="32" spans="1:10" ht="30" customHeight="1" thickBot="1">
      <c r="A32" s="283"/>
      <c r="B32" s="427"/>
      <c r="C32" s="428"/>
      <c r="D32" s="428"/>
      <c r="E32" s="428"/>
      <c r="F32" s="428"/>
      <c r="G32" s="428"/>
      <c r="H32" s="428"/>
      <c r="I32" s="428"/>
      <c r="J32" s="429"/>
    </row>
    <row r="33" spans="1:10" ht="30" customHeight="1" thickBot="1">
      <c r="A33" s="282"/>
      <c r="B33" s="427"/>
      <c r="C33" s="428"/>
      <c r="D33" s="428"/>
      <c r="E33" s="428"/>
      <c r="F33" s="428"/>
      <c r="G33" s="428"/>
      <c r="H33" s="428"/>
      <c r="I33" s="428"/>
      <c r="J33" s="429"/>
    </row>
    <row r="34" spans="1:10" ht="30" customHeight="1" thickBot="1">
      <c r="A34" s="283"/>
      <c r="B34" s="427"/>
      <c r="C34" s="428"/>
      <c r="D34" s="428"/>
      <c r="E34" s="428"/>
      <c r="F34" s="428"/>
      <c r="G34" s="428"/>
      <c r="H34" s="428"/>
      <c r="I34" s="428"/>
      <c r="J34" s="429"/>
    </row>
    <row r="35" spans="1:10" ht="30" customHeight="1" thickBot="1">
      <c r="A35" s="283"/>
      <c r="B35" s="427"/>
      <c r="C35" s="428"/>
      <c r="D35" s="428"/>
      <c r="E35" s="428"/>
      <c r="F35" s="428"/>
      <c r="G35" s="428"/>
      <c r="H35" s="428"/>
      <c r="I35" s="428"/>
      <c r="J35" s="428"/>
    </row>
    <row r="36" spans="1:10" ht="30" customHeight="1" thickBot="1">
      <c r="A36" s="283"/>
      <c r="B36" s="284"/>
      <c r="C36" s="285"/>
      <c r="D36" s="285"/>
      <c r="E36" s="285"/>
      <c r="F36" s="285"/>
      <c r="G36" s="285"/>
      <c r="H36" s="285"/>
      <c r="I36" s="285"/>
      <c r="J36" s="285"/>
    </row>
    <row r="37" spans="1:10" ht="30" customHeight="1" thickBot="1">
      <c r="A37" s="283"/>
      <c r="B37" s="427"/>
      <c r="C37" s="428"/>
      <c r="D37" s="428"/>
      <c r="E37" s="428"/>
      <c r="F37" s="428"/>
      <c r="G37" s="428"/>
      <c r="H37" s="428"/>
      <c r="I37" s="428"/>
      <c r="J37" s="429"/>
    </row>
    <row r="38" spans="1:10" ht="30" customHeight="1" thickBot="1">
      <c r="A38" s="283"/>
      <c r="B38" s="427"/>
      <c r="C38" s="428"/>
      <c r="D38" s="428"/>
      <c r="E38" s="428"/>
      <c r="F38" s="428"/>
      <c r="G38" s="428"/>
      <c r="H38" s="428"/>
      <c r="I38" s="428"/>
      <c r="J38" s="429"/>
    </row>
    <row r="39" spans="1:10" ht="30" customHeight="1" thickBot="1">
      <c r="A39" s="283"/>
      <c r="B39" s="427"/>
      <c r="C39" s="428"/>
      <c r="D39" s="428"/>
      <c r="E39" s="428"/>
      <c r="F39" s="428"/>
      <c r="G39" s="428"/>
      <c r="H39" s="428"/>
      <c r="I39" s="428"/>
      <c r="J39" s="428"/>
    </row>
    <row r="40" spans="1:10" ht="30" customHeight="1" thickBot="1">
      <c r="A40" s="283"/>
      <c r="B40" s="427"/>
      <c r="C40" s="428"/>
      <c r="D40" s="428"/>
      <c r="E40" s="428"/>
      <c r="F40" s="428"/>
      <c r="G40" s="428"/>
      <c r="H40" s="428"/>
      <c r="I40" s="428"/>
      <c r="J40" s="429"/>
    </row>
    <row r="41" spans="1:10" ht="30" customHeight="1" thickBot="1">
      <c r="A41" s="283"/>
      <c r="B41" s="427"/>
      <c r="C41" s="428"/>
      <c r="D41" s="428"/>
      <c r="E41" s="428"/>
      <c r="F41" s="428"/>
      <c r="G41" s="428"/>
      <c r="H41" s="428"/>
      <c r="I41" s="428"/>
      <c r="J41" s="429"/>
    </row>
    <row r="42" spans="1:10" ht="30" customHeight="1" thickBot="1">
      <c r="A42" s="283"/>
      <c r="B42" s="427"/>
      <c r="C42" s="428"/>
      <c r="D42" s="428"/>
      <c r="E42" s="428"/>
      <c r="F42" s="428"/>
      <c r="G42" s="428"/>
      <c r="H42" s="428"/>
      <c r="I42" s="428"/>
      <c r="J42" s="429"/>
    </row>
    <row r="43" spans="1:10" ht="30" customHeight="1" thickBot="1">
      <c r="A43" s="283"/>
      <c r="B43" s="427"/>
      <c r="C43" s="428"/>
      <c r="D43" s="428"/>
      <c r="E43" s="428"/>
      <c r="F43" s="428"/>
      <c r="G43" s="428"/>
      <c r="H43" s="428"/>
      <c r="I43" s="428"/>
      <c r="J43" s="429"/>
    </row>
    <row r="44" spans="1:10" ht="30" customHeight="1" thickBot="1">
      <c r="A44" s="283"/>
      <c r="B44" s="427"/>
      <c r="C44" s="428"/>
      <c r="D44" s="428"/>
      <c r="E44" s="428"/>
      <c r="F44" s="428"/>
      <c r="G44" s="428"/>
      <c r="H44" s="428"/>
      <c r="I44" s="428"/>
      <c r="J44" s="429"/>
    </row>
    <row r="45" spans="1:10" ht="30" customHeight="1" thickBot="1">
      <c r="A45" s="283"/>
      <c r="B45" s="427"/>
      <c r="C45" s="428"/>
      <c r="D45" s="428"/>
      <c r="E45" s="428"/>
      <c r="F45" s="428"/>
      <c r="G45" s="428"/>
      <c r="H45" s="428"/>
      <c r="I45" s="428"/>
      <c r="J45" s="429"/>
    </row>
    <row r="46" spans="1:10" ht="30" customHeight="1" thickBot="1">
      <c r="A46" s="283"/>
      <c r="B46" s="427"/>
      <c r="C46" s="428"/>
      <c r="D46" s="428"/>
      <c r="E46" s="428"/>
      <c r="F46" s="428"/>
      <c r="G46" s="428"/>
      <c r="H46" s="428"/>
      <c r="I46" s="428"/>
      <c r="J46" s="429"/>
    </row>
    <row r="47" spans="1:10" ht="30" customHeight="1" thickBot="1">
      <c r="A47" s="283"/>
      <c r="B47" s="427"/>
      <c r="C47" s="428"/>
      <c r="D47" s="428"/>
      <c r="E47" s="428"/>
      <c r="F47" s="428"/>
      <c r="G47" s="428"/>
      <c r="H47" s="428"/>
      <c r="I47" s="428"/>
      <c r="J47" s="429"/>
    </row>
    <row r="48" spans="1:10" ht="30" customHeight="1" thickBot="1">
      <c r="A48" s="283"/>
      <c r="B48" s="427"/>
      <c r="C48" s="428"/>
      <c r="D48" s="428"/>
      <c r="E48" s="428"/>
      <c r="F48" s="428"/>
      <c r="G48" s="428"/>
      <c r="H48" s="428"/>
      <c r="I48" s="428"/>
      <c r="J48" s="429"/>
    </row>
    <row r="49" spans="1:10" ht="30" customHeight="1" thickBot="1">
      <c r="A49" s="282"/>
      <c r="B49" s="427"/>
      <c r="C49" s="428"/>
      <c r="D49" s="428"/>
      <c r="E49" s="428"/>
      <c r="F49" s="428"/>
      <c r="G49" s="428"/>
      <c r="H49" s="428"/>
      <c r="I49" s="428"/>
      <c r="J49" s="429"/>
    </row>
    <row r="50" spans="1:10" ht="30" customHeight="1" thickBot="1">
      <c r="A50" s="283"/>
      <c r="B50" s="427"/>
      <c r="C50" s="428"/>
      <c r="D50" s="428"/>
      <c r="E50" s="428"/>
      <c r="F50" s="428"/>
      <c r="G50" s="428"/>
      <c r="H50" s="428"/>
      <c r="I50" s="428"/>
      <c r="J50" s="429"/>
    </row>
    <row r="51" spans="1:10" ht="30" customHeight="1" thickBot="1">
      <c r="A51" s="283"/>
      <c r="B51" s="427"/>
      <c r="C51" s="428"/>
      <c r="D51" s="428"/>
      <c r="E51" s="428"/>
      <c r="F51" s="428"/>
      <c r="G51" s="428"/>
      <c r="H51" s="428"/>
      <c r="I51" s="428"/>
      <c r="J51" s="429"/>
    </row>
    <row r="52" spans="1:10" ht="30" customHeight="1" thickBot="1">
      <c r="A52" s="283"/>
      <c r="B52" s="427"/>
      <c r="C52" s="428"/>
      <c r="D52" s="428"/>
      <c r="E52" s="428"/>
      <c r="F52" s="428"/>
      <c r="G52" s="428"/>
      <c r="H52" s="428"/>
      <c r="I52" s="428"/>
      <c r="J52" s="429"/>
    </row>
    <row r="53" spans="1:10" ht="30" customHeight="1" thickBot="1">
      <c r="A53" s="283"/>
      <c r="B53" s="427"/>
      <c r="C53" s="428"/>
      <c r="D53" s="428"/>
      <c r="E53" s="428"/>
      <c r="F53" s="428"/>
      <c r="G53" s="428"/>
      <c r="H53" s="428"/>
      <c r="I53" s="428"/>
      <c r="J53" s="429"/>
    </row>
    <row r="54" spans="1:10" ht="30" customHeight="1" thickBot="1">
      <c r="A54" s="283"/>
      <c r="B54" s="427"/>
      <c r="C54" s="428"/>
      <c r="D54" s="428"/>
      <c r="E54" s="428"/>
      <c r="F54" s="428"/>
      <c r="G54" s="428"/>
      <c r="H54" s="428"/>
      <c r="I54" s="428"/>
      <c r="J54" s="429"/>
    </row>
    <row r="55" spans="1:10" ht="30" customHeight="1" thickBot="1">
      <c r="A55" s="283"/>
      <c r="B55" s="427"/>
      <c r="C55" s="428"/>
      <c r="D55" s="428"/>
      <c r="E55" s="428"/>
      <c r="F55" s="428"/>
      <c r="G55" s="428"/>
      <c r="H55" s="428"/>
      <c r="I55" s="428"/>
      <c r="J55" s="429"/>
    </row>
    <row r="56" spans="1:10" ht="30" customHeight="1" thickBot="1">
      <c r="A56" s="283"/>
      <c r="B56" s="427"/>
      <c r="C56" s="428"/>
      <c r="D56" s="428"/>
      <c r="E56" s="428"/>
      <c r="F56" s="428"/>
      <c r="G56" s="428"/>
      <c r="H56" s="428"/>
      <c r="I56" s="428"/>
      <c r="J56" s="429"/>
    </row>
    <row r="57" spans="1:10" ht="30" customHeight="1" thickBot="1">
      <c r="A57" s="283"/>
      <c r="B57" s="427"/>
      <c r="C57" s="428"/>
      <c r="D57" s="428"/>
      <c r="E57" s="428"/>
      <c r="F57" s="428"/>
      <c r="G57" s="428"/>
      <c r="H57" s="428"/>
      <c r="I57" s="428"/>
      <c r="J57" s="429"/>
    </row>
    <row r="58" spans="1:10" ht="30" customHeight="1" thickBot="1">
      <c r="A58" s="283"/>
      <c r="B58" s="427"/>
      <c r="C58" s="428"/>
      <c r="D58" s="428"/>
      <c r="E58" s="428"/>
      <c r="F58" s="428"/>
      <c r="G58" s="428"/>
      <c r="H58" s="428"/>
      <c r="I58" s="428"/>
      <c r="J58" s="429"/>
    </row>
    <row r="59" spans="1:10" ht="30" customHeight="1" thickBot="1">
      <c r="A59" s="283"/>
      <c r="B59" s="427"/>
      <c r="C59" s="428"/>
      <c r="D59" s="428"/>
      <c r="E59" s="428"/>
      <c r="F59" s="428"/>
      <c r="G59" s="428"/>
      <c r="H59" s="428"/>
      <c r="I59" s="428"/>
      <c r="J59" s="429"/>
    </row>
    <row r="60" spans="1:10" ht="30" customHeight="1" thickBot="1">
      <c r="A60" s="283"/>
      <c r="B60" s="427"/>
      <c r="C60" s="428"/>
      <c r="D60" s="428"/>
      <c r="E60" s="428"/>
      <c r="F60" s="428"/>
      <c r="G60" s="428"/>
      <c r="H60" s="428"/>
      <c r="I60" s="428"/>
      <c r="J60" s="429"/>
    </row>
    <row r="61" spans="1:10" ht="30" customHeight="1" thickBot="1">
      <c r="A61" s="283"/>
      <c r="B61" s="427"/>
      <c r="C61" s="428"/>
      <c r="D61" s="428"/>
      <c r="E61" s="428"/>
      <c r="F61" s="428"/>
      <c r="G61" s="428"/>
      <c r="H61" s="428"/>
      <c r="I61" s="428"/>
      <c r="J61" s="429"/>
    </row>
    <row r="62" spans="1:10" ht="30" customHeight="1" thickBot="1">
      <c r="A62" s="283"/>
      <c r="B62" s="427"/>
      <c r="C62" s="428"/>
      <c r="D62" s="428"/>
      <c r="E62" s="428"/>
      <c r="F62" s="428"/>
      <c r="G62" s="428"/>
      <c r="H62" s="428"/>
      <c r="I62" s="428"/>
      <c r="J62" s="429"/>
    </row>
    <row r="63" spans="1:10" ht="30" customHeight="1" thickBot="1">
      <c r="A63" s="283"/>
      <c r="B63" s="427"/>
      <c r="C63" s="428"/>
      <c r="D63" s="428"/>
      <c r="E63" s="428"/>
      <c r="F63" s="428"/>
      <c r="G63" s="428"/>
      <c r="H63" s="428"/>
      <c r="I63" s="428"/>
      <c r="J63" s="429"/>
    </row>
    <row r="64" spans="1:10" ht="30" customHeight="1" thickBot="1">
      <c r="A64" s="283"/>
      <c r="B64" s="427"/>
      <c r="C64" s="428"/>
      <c r="D64" s="428"/>
      <c r="E64" s="428"/>
      <c r="F64" s="428"/>
      <c r="G64" s="428"/>
      <c r="H64" s="428"/>
      <c r="I64" s="428"/>
      <c r="J64" s="429"/>
    </row>
    <row r="65" spans="1:10" ht="30" customHeight="1" thickBot="1">
      <c r="A65" s="282"/>
      <c r="B65" s="427"/>
      <c r="C65" s="428"/>
      <c r="D65" s="428"/>
      <c r="E65" s="428"/>
      <c r="F65" s="428"/>
      <c r="G65" s="428"/>
      <c r="H65" s="428"/>
      <c r="I65" s="428"/>
      <c r="J65" s="429"/>
    </row>
    <row r="66" spans="1:10" ht="30" customHeight="1" thickBot="1">
      <c r="A66" s="283"/>
      <c r="B66" s="427"/>
      <c r="C66" s="428"/>
      <c r="D66" s="428"/>
      <c r="E66" s="428"/>
      <c r="F66" s="428"/>
      <c r="G66" s="428"/>
      <c r="H66" s="428"/>
      <c r="I66" s="428"/>
      <c r="J66" s="429"/>
    </row>
    <row r="67" spans="1:10" ht="30" customHeight="1" thickBot="1">
      <c r="A67" s="283"/>
      <c r="B67" s="427"/>
      <c r="C67" s="428"/>
      <c r="D67" s="428"/>
      <c r="E67" s="428"/>
      <c r="F67" s="428"/>
      <c r="G67" s="428"/>
      <c r="H67" s="428"/>
      <c r="I67" s="428"/>
      <c r="J67" s="429"/>
    </row>
    <row r="68" spans="1:10" ht="30" customHeight="1" thickBot="1">
      <c r="A68" s="283"/>
      <c r="B68" s="427"/>
      <c r="C68" s="428"/>
      <c r="D68" s="428"/>
      <c r="E68" s="428"/>
      <c r="F68" s="428"/>
      <c r="G68" s="428"/>
      <c r="H68" s="428"/>
      <c r="I68" s="428"/>
      <c r="J68" s="429"/>
    </row>
    <row r="69" spans="1:10" ht="30" customHeight="1" thickBot="1">
      <c r="A69" s="283"/>
      <c r="B69" s="427"/>
      <c r="C69" s="428"/>
      <c r="D69" s="428"/>
      <c r="E69" s="428"/>
      <c r="F69" s="428"/>
      <c r="G69" s="428"/>
      <c r="H69" s="428"/>
      <c r="I69" s="428"/>
      <c r="J69" s="429"/>
    </row>
    <row r="70" spans="1:10" ht="30" customHeight="1" thickBot="1">
      <c r="A70" s="283"/>
      <c r="B70" s="427"/>
      <c r="C70" s="428"/>
      <c r="D70" s="428"/>
      <c r="E70" s="428"/>
      <c r="F70" s="428"/>
      <c r="G70" s="428"/>
      <c r="H70" s="428"/>
      <c r="I70" s="428"/>
      <c r="J70" s="429"/>
    </row>
    <row r="71" spans="1:10" ht="30" customHeight="1" thickBot="1">
      <c r="A71" s="283"/>
      <c r="B71" s="427"/>
      <c r="C71" s="428"/>
      <c r="D71" s="428"/>
      <c r="E71" s="428"/>
      <c r="F71" s="428"/>
      <c r="G71" s="428"/>
      <c r="H71" s="428"/>
      <c r="I71" s="428"/>
      <c r="J71" s="429"/>
    </row>
    <row r="72" spans="1:10" ht="15">
      <c r="A72" s="73"/>
      <c r="B72" s="73"/>
      <c r="C72" s="73"/>
      <c r="D72" s="73"/>
      <c r="E72" s="73"/>
      <c r="F72" s="73"/>
      <c r="G72" s="73"/>
      <c r="H72" s="73"/>
      <c r="I72" s="73"/>
      <c r="J72" s="73"/>
    </row>
    <row r="73" spans="1:10" ht="15">
      <c r="A73" s="71"/>
      <c r="B73" s="71"/>
      <c r="C73" s="71"/>
      <c r="D73" s="71"/>
      <c r="E73" s="71"/>
      <c r="F73" s="71"/>
      <c r="G73" s="71"/>
      <c r="H73" s="71"/>
      <c r="I73" s="71"/>
      <c r="J73" s="71"/>
    </row>
  </sheetData>
  <sheetProtection sheet="1" objects="1" scenarios="1" selectLockedCells="1"/>
  <mergeCells count="66">
    <mergeCell ref="A1:I1"/>
    <mergeCell ref="A2:I2"/>
    <mergeCell ref="A3:I3"/>
    <mergeCell ref="A4:I4"/>
    <mergeCell ref="A6:J6"/>
    <mergeCell ref="A7:J7"/>
    <mergeCell ref="A9:J9"/>
    <mergeCell ref="B13:D13"/>
    <mergeCell ref="B16:I16"/>
    <mergeCell ref="B17:J17"/>
    <mergeCell ref="B18:J18"/>
    <mergeCell ref="B12:D12"/>
    <mergeCell ref="B19:J19"/>
    <mergeCell ref="B20:J20"/>
    <mergeCell ref="B21:J21"/>
    <mergeCell ref="B33:J33"/>
    <mergeCell ref="B22:J22"/>
    <mergeCell ref="B23:J23"/>
    <mergeCell ref="B24:J24"/>
    <mergeCell ref="B25:J25"/>
    <mergeCell ref="B26:J26"/>
    <mergeCell ref="B27:J27"/>
    <mergeCell ref="B34:J34"/>
    <mergeCell ref="B35:J35"/>
    <mergeCell ref="B37:J37"/>
    <mergeCell ref="B38:J38"/>
    <mergeCell ref="B28:J28"/>
    <mergeCell ref="B29:J29"/>
    <mergeCell ref="B30:J30"/>
    <mergeCell ref="B31:J31"/>
    <mergeCell ref="B32:J32"/>
    <mergeCell ref="B40:J40"/>
    <mergeCell ref="B41:J41"/>
    <mergeCell ref="B42:J42"/>
    <mergeCell ref="B43:J43"/>
    <mergeCell ref="B52:J52"/>
    <mergeCell ref="B53:J53"/>
    <mergeCell ref="B54:J54"/>
    <mergeCell ref="B55:J55"/>
    <mergeCell ref="B44:J44"/>
    <mergeCell ref="B45:J45"/>
    <mergeCell ref="B46:J46"/>
    <mergeCell ref="B47:J47"/>
    <mergeCell ref="B48:J48"/>
    <mergeCell ref="B49:J49"/>
    <mergeCell ref="B71:J71"/>
    <mergeCell ref="B14:D14"/>
    <mergeCell ref="B64:J64"/>
    <mergeCell ref="B65:J65"/>
    <mergeCell ref="B66:J66"/>
    <mergeCell ref="B67:J67"/>
    <mergeCell ref="B56:J56"/>
    <mergeCell ref="B57:J57"/>
    <mergeCell ref="B58:J58"/>
    <mergeCell ref="B59:J59"/>
    <mergeCell ref="B68:J68"/>
    <mergeCell ref="B69:J69"/>
    <mergeCell ref="B62:J62"/>
    <mergeCell ref="B63:J63"/>
    <mergeCell ref="B39:J39"/>
    <mergeCell ref="B70:J70"/>
    <mergeCell ref="B60:J60"/>
    <mergeCell ref="B61:J61"/>
    <mergeCell ref="B50:J50"/>
    <mergeCell ref="B51:J51"/>
  </mergeCells>
  <printOptions/>
  <pageMargins left="0.7" right="0.7" top="0.5" bottom="0.5" header="0.3" footer="0.3"/>
  <pageSetup horizontalDpi="600" verticalDpi="600" orientation="landscape" scale="93" r:id="rId1"/>
  <headerFooter>
    <oddHeader>&amp;CAlameda County HCD</oddHeader>
    <oddFooter>&amp;LAlameda County Annual Financial Report</oddFooter>
  </headerFooter>
</worksheet>
</file>

<file path=xl/worksheets/sheet4.xml><?xml version="1.0" encoding="utf-8"?>
<worksheet xmlns="http://schemas.openxmlformats.org/spreadsheetml/2006/main" xmlns:r="http://schemas.openxmlformats.org/officeDocument/2006/relationships">
  <sheetPr codeName="Sheet5"/>
  <dimension ref="A1:Q93"/>
  <sheetViews>
    <sheetView zoomScale="70" zoomScaleNormal="70" zoomScalePageLayoutView="0" workbookViewId="0" topLeftCell="A22">
      <selection activeCell="G29" sqref="G29"/>
    </sheetView>
  </sheetViews>
  <sheetFormatPr defaultColWidth="9.140625" defaultRowHeight="15"/>
  <cols>
    <col min="1" max="1" width="3.7109375" style="0" customWidth="1"/>
    <col min="2" max="2" width="14.8515625" style="0" customWidth="1"/>
    <col min="3" max="3" width="42.7109375" style="0" customWidth="1"/>
    <col min="4" max="4" width="10.7109375" style="0" customWidth="1"/>
    <col min="5" max="5" width="14.7109375" style="0" customWidth="1"/>
    <col min="6" max="6" width="10.7109375" style="0" customWidth="1"/>
    <col min="7" max="7" width="14.7109375" style="0" customWidth="1"/>
    <col min="8" max="8" width="10.7109375" style="0" customWidth="1"/>
    <col min="9" max="9" width="14.00390625" style="0" customWidth="1"/>
    <col min="13" max="13" width="12.57421875" style="0" bestFit="1" customWidth="1"/>
  </cols>
  <sheetData>
    <row r="1" spans="1:10" ht="15.75">
      <c r="A1" s="255"/>
      <c r="B1" s="422" t="s">
        <v>288</v>
      </c>
      <c r="C1" s="422"/>
      <c r="D1" s="422"/>
      <c r="E1" s="422"/>
      <c r="F1" s="422"/>
      <c r="G1" s="422"/>
      <c r="H1" s="422"/>
      <c r="I1" s="422"/>
      <c r="J1" s="422"/>
    </row>
    <row r="2" spans="1:10" ht="15" customHeight="1">
      <c r="A2" s="255"/>
      <c r="B2" s="423" t="s">
        <v>289</v>
      </c>
      <c r="C2" s="423"/>
      <c r="D2" s="423"/>
      <c r="E2" s="423"/>
      <c r="F2" s="423"/>
      <c r="G2" s="423"/>
      <c r="H2" s="423"/>
      <c r="I2" s="423"/>
      <c r="J2" s="423"/>
    </row>
    <row r="3" spans="1:10" ht="15.75">
      <c r="A3" s="255"/>
      <c r="B3" s="422" t="s">
        <v>290</v>
      </c>
      <c r="C3" s="422"/>
      <c r="D3" s="422"/>
      <c r="E3" s="422"/>
      <c r="F3" s="422"/>
      <c r="G3" s="422"/>
      <c r="H3" s="422"/>
      <c r="I3" s="422"/>
      <c r="J3" s="422"/>
    </row>
    <row r="4" spans="1:10" ht="15.75">
      <c r="A4" s="255"/>
      <c r="B4" s="422" t="s">
        <v>291</v>
      </c>
      <c r="C4" s="422"/>
      <c r="D4" s="422"/>
      <c r="E4" s="422"/>
      <c r="F4" s="422"/>
      <c r="G4" s="422"/>
      <c r="H4" s="422"/>
      <c r="I4" s="422"/>
      <c r="J4" s="422"/>
    </row>
    <row r="5" spans="1:10" ht="15">
      <c r="A5" s="255"/>
      <c r="B5" s="255"/>
      <c r="C5" s="255"/>
      <c r="D5" s="255"/>
      <c r="E5" s="255"/>
      <c r="F5" s="255"/>
      <c r="G5" s="255"/>
      <c r="H5" s="255"/>
      <c r="I5" s="255"/>
      <c r="J5" s="255"/>
    </row>
    <row r="6" spans="1:10" ht="15">
      <c r="A6" s="255"/>
      <c r="B6" s="255"/>
      <c r="C6" s="255"/>
      <c r="D6" s="255"/>
      <c r="E6" s="255"/>
      <c r="F6" s="255"/>
      <c r="G6" s="255"/>
      <c r="H6" s="255"/>
      <c r="I6" s="255"/>
      <c r="J6" s="255"/>
    </row>
    <row r="7" spans="1:10" ht="15">
      <c r="A7" s="255"/>
      <c r="B7" s="255"/>
      <c r="C7" s="255"/>
      <c r="D7" s="255"/>
      <c r="E7" s="255"/>
      <c r="F7" s="255"/>
      <c r="G7" s="255"/>
      <c r="H7" s="255"/>
      <c r="I7" s="255"/>
      <c r="J7" s="255"/>
    </row>
    <row r="8" spans="1:10" ht="15">
      <c r="A8" s="255"/>
      <c r="B8" s="255"/>
      <c r="C8" s="255"/>
      <c r="D8" s="255"/>
      <c r="E8" s="255"/>
      <c r="F8" s="255"/>
      <c r="G8" s="255"/>
      <c r="H8" s="255"/>
      <c r="I8" s="255"/>
      <c r="J8" s="255"/>
    </row>
    <row r="9" spans="1:10" ht="15">
      <c r="A9" s="314" t="s">
        <v>267</v>
      </c>
      <c r="B9" s="315"/>
      <c r="C9" s="315"/>
      <c r="D9" s="315"/>
      <c r="E9" s="315"/>
      <c r="F9" s="315"/>
      <c r="G9" s="315"/>
      <c r="H9" s="316"/>
      <c r="I9" s="255"/>
      <c r="J9" s="255"/>
    </row>
    <row r="10" spans="1:10" ht="18">
      <c r="A10" s="418" t="s">
        <v>242</v>
      </c>
      <c r="B10" s="418"/>
      <c r="C10" s="418"/>
      <c r="D10" s="418"/>
      <c r="E10" s="418"/>
      <c r="F10" s="418"/>
      <c r="G10" s="255"/>
      <c r="H10" s="255"/>
      <c r="I10" s="255"/>
      <c r="J10" s="255"/>
    </row>
    <row r="11" spans="1:10" ht="15.75">
      <c r="A11" s="419"/>
      <c r="B11" s="419"/>
      <c r="C11" s="419"/>
      <c r="D11" s="419"/>
      <c r="E11" s="419"/>
      <c r="F11" s="419"/>
      <c r="G11" s="255"/>
      <c r="H11" s="255"/>
      <c r="I11" s="255"/>
      <c r="J11" s="255"/>
    </row>
    <row r="12" spans="1:10" ht="15">
      <c r="A12" s="75"/>
      <c r="B12" s="1"/>
      <c r="C12" s="255"/>
      <c r="D12" s="279">
        <f>'1. Checklist, Certif &amp; Instr'!F8</f>
        <v>0</v>
      </c>
      <c r="E12" s="76" t="s">
        <v>1</v>
      </c>
      <c r="F12" s="6">
        <f>'1. Checklist, Certif &amp; Instr'!H8</f>
        <v>0</v>
      </c>
      <c r="G12" s="1"/>
      <c r="H12" s="1"/>
      <c r="I12" s="1"/>
      <c r="J12" s="255"/>
    </row>
    <row r="13" spans="1:10" ht="15">
      <c r="A13" s="420"/>
      <c r="B13" s="420"/>
      <c r="C13" s="9"/>
      <c r="D13" s="255"/>
      <c r="E13" s="1"/>
      <c r="F13" s="1"/>
      <c r="G13" s="10" t="s">
        <v>7</v>
      </c>
      <c r="H13" s="292">
        <f>'1. Checklist, Certif &amp; Instr'!K10</f>
        <v>0</v>
      </c>
      <c r="I13" s="174"/>
      <c r="J13" s="255"/>
    </row>
    <row r="14" spans="1:10" ht="15">
      <c r="A14" s="420" t="s">
        <v>2</v>
      </c>
      <c r="B14" s="420"/>
      <c r="C14" s="9">
        <f>'1. Checklist, Certif &amp; Instr'!C11:D11</f>
        <v>0</v>
      </c>
      <c r="D14" s="255"/>
      <c r="E14" s="1"/>
      <c r="F14" s="1"/>
      <c r="G14" s="10" t="s">
        <v>82</v>
      </c>
      <c r="H14" s="292">
        <f>'1. Checklist, Certif &amp; Instr'!K11</f>
        <v>0</v>
      </c>
      <c r="I14" s="174"/>
      <c r="J14" s="255"/>
    </row>
    <row r="15" spans="1:10" ht="15">
      <c r="A15" s="420" t="s">
        <v>3</v>
      </c>
      <c r="B15" s="420"/>
      <c r="C15" s="9">
        <f>'1. Checklist, Certif &amp; Instr'!C12:D12</f>
        <v>0</v>
      </c>
      <c r="D15" s="1"/>
      <c r="E15" s="1"/>
      <c r="F15" s="1"/>
      <c r="G15" s="255"/>
      <c r="H15" s="255"/>
      <c r="I15" s="255"/>
      <c r="J15" s="255"/>
    </row>
    <row r="16" spans="1:10" ht="15">
      <c r="A16" s="421" t="s">
        <v>4</v>
      </c>
      <c r="B16" s="421"/>
      <c r="C16" s="164">
        <f>'1. Checklist, Certif &amp; Instr'!C14:D14</f>
        <v>0</v>
      </c>
      <c r="D16" s="12"/>
      <c r="E16" s="317"/>
      <c r="F16" s="318"/>
      <c r="G16" s="255"/>
      <c r="H16" s="255"/>
      <c r="I16" s="255"/>
      <c r="J16" s="255"/>
    </row>
    <row r="17" spans="1:10" ht="52.5" customHeight="1">
      <c r="A17" s="440" t="s">
        <v>5</v>
      </c>
      <c r="B17" s="441"/>
      <c r="C17" s="442"/>
      <c r="D17" s="94" t="s">
        <v>6</v>
      </c>
      <c r="E17" s="77" t="s">
        <v>244</v>
      </c>
      <c r="F17" s="77" t="s">
        <v>81</v>
      </c>
      <c r="G17" s="111" t="s">
        <v>235</v>
      </c>
      <c r="H17" s="111" t="s">
        <v>81</v>
      </c>
      <c r="I17" s="111" t="s">
        <v>243</v>
      </c>
      <c r="J17" s="255"/>
    </row>
    <row r="18" spans="1:10" ht="15">
      <c r="A18" s="256"/>
      <c r="B18" s="257" t="s">
        <v>302</v>
      </c>
      <c r="C18" s="255"/>
      <c r="D18" s="341">
        <v>5100</v>
      </c>
      <c r="E18" s="100"/>
      <c r="F18" s="78"/>
      <c r="G18" s="100"/>
      <c r="H18" s="210"/>
      <c r="I18" s="100"/>
      <c r="J18" s="255"/>
    </row>
    <row r="19" spans="1:10" ht="15">
      <c r="A19" s="256">
        <v>1</v>
      </c>
      <c r="B19" s="258" t="s">
        <v>89</v>
      </c>
      <c r="C19" s="255"/>
      <c r="D19" s="33">
        <v>5120</v>
      </c>
      <c r="E19" s="289"/>
      <c r="F19" s="236">
        <f aca="true" t="shared" si="0" ref="F19:F28">IF(E19=0,0,E19/$H$14)</f>
        <v>0</v>
      </c>
      <c r="G19" s="289"/>
      <c r="H19" s="240">
        <f aca="true" t="shared" si="1" ref="H19:H28">IF(G19=0,0,G19/$H$14)</f>
        <v>0</v>
      </c>
      <c r="I19" s="323" t="e">
        <f>(G19-E19)/E19</f>
        <v>#DIV/0!</v>
      </c>
      <c r="J19" s="255"/>
    </row>
    <row r="20" spans="1:10" ht="15">
      <c r="A20" s="256">
        <v>2</v>
      </c>
      <c r="B20" s="258" t="s">
        <v>90</v>
      </c>
      <c r="C20" s="255"/>
      <c r="D20" s="33">
        <v>5121</v>
      </c>
      <c r="E20" s="289"/>
      <c r="F20" s="236">
        <f t="shared" si="0"/>
        <v>0</v>
      </c>
      <c r="G20" s="289"/>
      <c r="H20" s="240">
        <f t="shared" si="1"/>
        <v>0</v>
      </c>
      <c r="I20" s="323" t="e">
        <f aca="true" t="shared" si="2" ref="I20:I29">(G20-E20)/E20</f>
        <v>#DIV/0!</v>
      </c>
      <c r="J20" s="255"/>
    </row>
    <row r="21" spans="1:10" ht="15">
      <c r="A21" s="256">
        <v>3</v>
      </c>
      <c r="B21" s="258" t="s">
        <v>273</v>
      </c>
      <c r="C21" s="255"/>
      <c r="D21" s="33">
        <v>5140</v>
      </c>
      <c r="E21" s="289"/>
      <c r="F21" s="236">
        <f t="shared" si="0"/>
        <v>0</v>
      </c>
      <c r="G21" s="289"/>
      <c r="H21" s="240">
        <f t="shared" si="1"/>
        <v>0</v>
      </c>
      <c r="I21" s="323" t="e">
        <f t="shared" si="2"/>
        <v>#DIV/0!</v>
      </c>
      <c r="J21" s="255"/>
    </row>
    <row r="22" spans="1:10" ht="15">
      <c r="A22" s="256">
        <v>4</v>
      </c>
      <c r="B22" s="258" t="s">
        <v>91</v>
      </c>
      <c r="C22" s="255"/>
      <c r="D22" s="33">
        <v>5170</v>
      </c>
      <c r="E22" s="289"/>
      <c r="F22" s="236">
        <f t="shared" si="0"/>
        <v>0</v>
      </c>
      <c r="G22" s="289"/>
      <c r="H22" s="240">
        <f t="shared" si="1"/>
        <v>0</v>
      </c>
      <c r="I22" s="323" t="e">
        <f t="shared" si="2"/>
        <v>#DIV/0!</v>
      </c>
      <c r="J22" s="255"/>
    </row>
    <row r="23" spans="1:10" ht="15">
      <c r="A23" s="256">
        <v>5</v>
      </c>
      <c r="B23" s="258" t="s">
        <v>92</v>
      </c>
      <c r="C23" s="255"/>
      <c r="D23" s="33">
        <v>5180</v>
      </c>
      <c r="E23" s="289"/>
      <c r="F23" s="236">
        <f t="shared" si="0"/>
        <v>0</v>
      </c>
      <c r="G23" s="289"/>
      <c r="H23" s="240">
        <f t="shared" si="1"/>
        <v>0</v>
      </c>
      <c r="I23" s="323" t="e">
        <f t="shared" si="2"/>
        <v>#DIV/0!</v>
      </c>
      <c r="J23" s="255"/>
    </row>
    <row r="24" spans="1:10" ht="15">
      <c r="A24" s="256">
        <v>6</v>
      </c>
      <c r="B24" s="258" t="s">
        <v>274</v>
      </c>
      <c r="C24" s="255"/>
      <c r="D24" s="33">
        <v>5190</v>
      </c>
      <c r="E24" s="289"/>
      <c r="F24" s="236">
        <f>IF(E24=0,0,E24/$H$14)</f>
        <v>0</v>
      </c>
      <c r="G24" s="289"/>
      <c r="H24" s="240">
        <f t="shared" si="1"/>
        <v>0</v>
      </c>
      <c r="I24" s="323" t="e">
        <f t="shared" si="2"/>
        <v>#DIV/0!</v>
      </c>
      <c r="J24" s="255"/>
    </row>
    <row r="25" spans="1:10" ht="15">
      <c r="A25" s="256">
        <v>7</v>
      </c>
      <c r="B25" s="258" t="s">
        <v>93</v>
      </c>
      <c r="C25" s="258"/>
      <c r="D25" s="33">
        <v>5191</v>
      </c>
      <c r="E25" s="289"/>
      <c r="F25" s="236">
        <f t="shared" si="0"/>
        <v>0</v>
      </c>
      <c r="G25" s="289"/>
      <c r="H25" s="240">
        <f t="shared" si="1"/>
        <v>0</v>
      </c>
      <c r="I25" s="323" t="e">
        <f t="shared" si="2"/>
        <v>#DIV/0!</v>
      </c>
      <c r="J25" s="255"/>
    </row>
    <row r="26" spans="1:10" ht="15">
      <c r="A26" s="256">
        <v>8</v>
      </c>
      <c r="B26" s="258" t="s">
        <v>94</v>
      </c>
      <c r="C26" s="258"/>
      <c r="D26" s="33">
        <v>5192</v>
      </c>
      <c r="E26" s="289"/>
      <c r="F26" s="236">
        <f t="shared" si="0"/>
        <v>0</v>
      </c>
      <c r="G26" s="289"/>
      <c r="H26" s="240">
        <f t="shared" si="1"/>
        <v>0</v>
      </c>
      <c r="I26" s="323" t="e">
        <f t="shared" si="2"/>
        <v>#DIV/0!</v>
      </c>
      <c r="J26" s="255"/>
    </row>
    <row r="27" spans="1:10" ht="15">
      <c r="A27" s="256">
        <v>9</v>
      </c>
      <c r="B27" s="258" t="s">
        <v>95</v>
      </c>
      <c r="C27" s="255"/>
      <c r="D27" s="33">
        <v>5193</v>
      </c>
      <c r="E27" s="289"/>
      <c r="F27" s="236">
        <f t="shared" si="0"/>
        <v>0</v>
      </c>
      <c r="G27" s="289"/>
      <c r="H27" s="240">
        <f t="shared" si="1"/>
        <v>0</v>
      </c>
      <c r="I27" s="323" t="e">
        <f t="shared" si="2"/>
        <v>#DIV/0!</v>
      </c>
      <c r="J27" s="255"/>
    </row>
    <row r="28" spans="1:10" ht="15">
      <c r="A28" s="256">
        <v>10</v>
      </c>
      <c r="B28" s="259" t="s">
        <v>96</v>
      </c>
      <c r="C28" s="259"/>
      <c r="D28" s="79">
        <v>5194</v>
      </c>
      <c r="E28" s="319"/>
      <c r="F28" s="236">
        <f t="shared" si="0"/>
        <v>0</v>
      </c>
      <c r="G28" s="319"/>
      <c r="H28" s="326">
        <f t="shared" si="1"/>
        <v>0</v>
      </c>
      <c r="I28" s="323" t="e">
        <f t="shared" si="2"/>
        <v>#DIV/0!</v>
      </c>
      <c r="J28" s="255"/>
    </row>
    <row r="29" spans="1:10" ht="15">
      <c r="A29" s="256">
        <v>11</v>
      </c>
      <c r="B29" s="260" t="s">
        <v>97</v>
      </c>
      <c r="C29" s="260"/>
      <c r="D29" s="32" t="s">
        <v>98</v>
      </c>
      <c r="E29" s="70">
        <f>SUM(E19:E28)</f>
        <v>0</v>
      </c>
      <c r="F29" s="112">
        <f>IF(E29=0,0,E29/$H$14)</f>
        <v>0</v>
      </c>
      <c r="G29" s="70">
        <f>SUM(G19:G28)</f>
        <v>0</v>
      </c>
      <c r="H29" s="211">
        <f>IF(G29=0,0,G29/$H$14)</f>
        <v>0</v>
      </c>
      <c r="I29" s="219" t="e">
        <f t="shared" si="2"/>
        <v>#DIV/0!</v>
      </c>
      <c r="J29" s="255"/>
    </row>
    <row r="30" spans="1:10" ht="15">
      <c r="A30" s="256"/>
      <c r="B30" s="257" t="s">
        <v>307</v>
      </c>
      <c r="C30" s="255"/>
      <c r="D30" s="261"/>
      <c r="E30" s="101" t="s">
        <v>99</v>
      </c>
      <c r="F30" s="237"/>
      <c r="G30" s="101" t="s">
        <v>99</v>
      </c>
      <c r="H30" s="212"/>
      <c r="I30" s="96"/>
      <c r="J30" s="255"/>
    </row>
    <row r="31" spans="1:10" ht="15">
      <c r="A31" s="256"/>
      <c r="B31" s="1" t="s">
        <v>275</v>
      </c>
      <c r="C31" s="255"/>
      <c r="D31" s="342">
        <v>5200</v>
      </c>
      <c r="E31" s="273" t="e">
        <f>E37/E29</f>
        <v>#DIV/0!</v>
      </c>
      <c r="F31" s="238"/>
      <c r="G31" s="273" t="e">
        <f>G37/G29</f>
        <v>#DIV/0!</v>
      </c>
      <c r="H31" s="241"/>
      <c r="I31" s="242"/>
      <c r="J31" s="255"/>
    </row>
    <row r="32" spans="1:10" ht="15">
      <c r="A32" s="256">
        <v>12</v>
      </c>
      <c r="B32" s="262" t="s">
        <v>276</v>
      </c>
      <c r="C32" s="258"/>
      <c r="D32" s="19">
        <v>5220</v>
      </c>
      <c r="E32" s="289"/>
      <c r="F32" s="236">
        <f aca="true" t="shared" si="3" ref="F32:H36">IF(E32=0,0,E32/$H$14)</f>
        <v>0</v>
      </c>
      <c r="G32" s="289"/>
      <c r="H32" s="236">
        <f t="shared" si="3"/>
        <v>0</v>
      </c>
      <c r="I32" s="323" t="e">
        <f aca="true" t="shared" si="4" ref="I32:I37">(E32-G32)/E32</f>
        <v>#DIV/0!</v>
      </c>
      <c r="J32" s="255"/>
    </row>
    <row r="33" spans="1:17" ht="15">
      <c r="A33" s="256">
        <v>13</v>
      </c>
      <c r="B33" s="262" t="s">
        <v>100</v>
      </c>
      <c r="C33" s="258"/>
      <c r="D33" s="19">
        <v>5240</v>
      </c>
      <c r="E33" s="289"/>
      <c r="F33" s="236">
        <f t="shared" si="3"/>
        <v>0</v>
      </c>
      <c r="G33" s="289"/>
      <c r="H33" s="236">
        <f t="shared" si="3"/>
        <v>0</v>
      </c>
      <c r="I33" s="323" t="e">
        <f t="shared" si="4"/>
        <v>#DIV/0!</v>
      </c>
      <c r="J33" s="255"/>
      <c r="M33" s="293"/>
      <c r="N33" s="293"/>
      <c r="O33" s="293"/>
      <c r="P33" s="293"/>
      <c r="Q33" s="293"/>
    </row>
    <row r="34" spans="1:17" ht="15">
      <c r="A34" s="256">
        <v>14</v>
      </c>
      <c r="B34" s="262" t="s">
        <v>101</v>
      </c>
      <c r="C34" s="258"/>
      <c r="D34" s="19">
        <v>5250</v>
      </c>
      <c r="E34" s="289"/>
      <c r="F34" s="236">
        <f t="shared" si="3"/>
        <v>0</v>
      </c>
      <c r="G34" s="289"/>
      <c r="H34" s="236">
        <f t="shared" si="3"/>
        <v>0</v>
      </c>
      <c r="I34" s="323" t="e">
        <f t="shared" si="4"/>
        <v>#DIV/0!</v>
      </c>
      <c r="J34" s="255"/>
      <c r="M34" s="293"/>
      <c r="N34" s="293"/>
      <c r="O34" s="293"/>
      <c r="P34" s="293"/>
      <c r="Q34" s="293"/>
    </row>
    <row r="35" spans="1:17" ht="15">
      <c r="A35" s="256">
        <v>15</v>
      </c>
      <c r="B35" s="262" t="s">
        <v>91</v>
      </c>
      <c r="C35" s="258"/>
      <c r="D35" s="19">
        <v>5270</v>
      </c>
      <c r="E35" s="289"/>
      <c r="F35" s="236">
        <f t="shared" si="3"/>
        <v>0</v>
      </c>
      <c r="G35" s="289"/>
      <c r="H35" s="236">
        <f t="shared" si="3"/>
        <v>0</v>
      </c>
      <c r="I35" s="323" t="e">
        <f t="shared" si="4"/>
        <v>#DIV/0!</v>
      </c>
      <c r="J35" s="255"/>
      <c r="M35" s="293"/>
      <c r="N35" s="293"/>
      <c r="O35" s="293"/>
      <c r="P35" s="293"/>
      <c r="Q35" s="293"/>
    </row>
    <row r="36" spans="1:17" ht="15">
      <c r="A36" s="256">
        <v>16</v>
      </c>
      <c r="B36" s="262" t="s">
        <v>277</v>
      </c>
      <c r="C36" s="258"/>
      <c r="D36" s="327">
        <v>5290</v>
      </c>
      <c r="E36" s="319"/>
      <c r="F36" s="328">
        <f t="shared" si="3"/>
        <v>0</v>
      </c>
      <c r="G36" s="319"/>
      <c r="H36" s="328">
        <f t="shared" si="3"/>
        <v>0</v>
      </c>
      <c r="I36" s="324" t="e">
        <f t="shared" si="4"/>
        <v>#DIV/0!</v>
      </c>
      <c r="J36" s="255"/>
      <c r="M36" s="293"/>
      <c r="N36" s="293"/>
      <c r="O36" s="293"/>
      <c r="P36" s="293"/>
      <c r="Q36" s="293"/>
    </row>
    <row r="37" spans="1:17" ht="15">
      <c r="A37" s="256"/>
      <c r="B37" s="263"/>
      <c r="C37" s="264" t="s">
        <v>278</v>
      </c>
      <c r="D37" s="32" t="s">
        <v>102</v>
      </c>
      <c r="E37" s="70">
        <f>SUM(E32:E36)</f>
        <v>0</v>
      </c>
      <c r="F37" s="89">
        <f>IF(E37=0,0,E37/$H$14)</f>
        <v>0</v>
      </c>
      <c r="G37" s="89">
        <f>SUM(G32:G36)</f>
        <v>0</v>
      </c>
      <c r="H37" s="217">
        <f>IF(G37=0,0,G37/$H$14)</f>
        <v>0</v>
      </c>
      <c r="I37" s="251" t="e">
        <f t="shared" si="4"/>
        <v>#DIV/0!</v>
      </c>
      <c r="J37" s="255"/>
      <c r="M37" s="293"/>
      <c r="N37" s="293"/>
      <c r="O37" s="293"/>
      <c r="P37" s="293"/>
      <c r="Q37" s="293"/>
    </row>
    <row r="38" spans="1:17" ht="15">
      <c r="A38" s="256"/>
      <c r="B38" s="257" t="s">
        <v>303</v>
      </c>
      <c r="C38" s="258"/>
      <c r="D38" s="343">
        <v>5300</v>
      </c>
      <c r="E38" s="179"/>
      <c r="F38" s="179"/>
      <c r="G38" s="179"/>
      <c r="H38" s="213"/>
      <c r="I38" s="219"/>
      <c r="J38" s="255"/>
      <c r="M38" s="293"/>
      <c r="N38" s="293"/>
      <c r="O38" s="293"/>
      <c r="P38" s="293"/>
      <c r="Q38" s="293"/>
    </row>
    <row r="39" spans="1:17" ht="15">
      <c r="A39" s="256">
        <v>17</v>
      </c>
      <c r="B39" s="262" t="s">
        <v>72</v>
      </c>
      <c r="C39" s="258"/>
      <c r="D39" s="19">
        <v>5332</v>
      </c>
      <c r="E39" s="289"/>
      <c r="F39" s="236">
        <f>IF(E39=0,0,E39/$H$14)</f>
        <v>0</v>
      </c>
      <c r="G39" s="289"/>
      <c r="H39" s="230">
        <f>IF(G39=0,0,G39/$H$14)</f>
        <v>0</v>
      </c>
      <c r="I39" s="323" t="e">
        <f>(G39-E39)/E39</f>
        <v>#DIV/0!</v>
      </c>
      <c r="J39" s="255"/>
      <c r="M39" s="294"/>
      <c r="N39" s="293"/>
      <c r="O39" s="293"/>
      <c r="P39" s="293"/>
      <c r="Q39" s="293"/>
    </row>
    <row r="40" spans="1:17" ht="15">
      <c r="A40" s="256">
        <v>18</v>
      </c>
      <c r="B40" s="262" t="s">
        <v>103</v>
      </c>
      <c r="C40" s="258"/>
      <c r="D40" s="19">
        <v>5380</v>
      </c>
      <c r="E40" s="289"/>
      <c r="F40" s="236">
        <f>IF(E40=0,0,E40/$H$14)</f>
        <v>0</v>
      </c>
      <c r="G40" s="289"/>
      <c r="H40" s="230">
        <f>IF(G40=0,0,G40/$H$14)</f>
        <v>0</v>
      </c>
      <c r="I40" s="323" t="e">
        <f>(G40-E40)/E40</f>
        <v>#DIV/0!</v>
      </c>
      <c r="J40" s="255"/>
      <c r="M40" s="293"/>
      <c r="N40" s="293"/>
      <c r="O40" s="293"/>
      <c r="P40" s="293"/>
      <c r="Q40" s="293"/>
    </row>
    <row r="41" spans="1:17" ht="15">
      <c r="A41" s="256">
        <v>19</v>
      </c>
      <c r="B41" s="262" t="s">
        <v>104</v>
      </c>
      <c r="C41" s="258"/>
      <c r="D41" s="19">
        <v>5385</v>
      </c>
      <c r="E41" s="289"/>
      <c r="F41" s="236">
        <f>IF(E41=0,0,E41/$H$14)</f>
        <v>0</v>
      </c>
      <c r="G41" s="289"/>
      <c r="H41" s="230">
        <f>IF(G41=0,0,G41/$H$14)</f>
        <v>0</v>
      </c>
      <c r="I41" s="323" t="e">
        <f>(G41-E41)/E41</f>
        <v>#DIV/0!</v>
      </c>
      <c r="J41" s="255"/>
      <c r="M41" s="293"/>
      <c r="N41" s="293"/>
      <c r="O41" s="293"/>
      <c r="P41" s="293"/>
      <c r="Q41" s="293"/>
    </row>
    <row r="42" spans="1:17" ht="15">
      <c r="A42" s="256">
        <v>20</v>
      </c>
      <c r="B42" s="262" t="s">
        <v>105</v>
      </c>
      <c r="C42" s="258"/>
      <c r="D42" s="19">
        <v>5390</v>
      </c>
      <c r="E42" s="289"/>
      <c r="F42" s="236">
        <f>IF(E42=0,0,E42/$H$14)</f>
        <v>0</v>
      </c>
      <c r="G42" s="289"/>
      <c r="H42" s="230">
        <f>IF(G42=0,0,G42/$H$14)</f>
        <v>0</v>
      </c>
      <c r="I42" s="323" t="e">
        <f>(G42-E42)/E42</f>
        <v>#DIV/0!</v>
      </c>
      <c r="J42" s="255"/>
      <c r="M42" s="293"/>
      <c r="N42" s="293"/>
      <c r="O42" s="293"/>
      <c r="P42" s="293"/>
      <c r="Q42" s="293"/>
    </row>
    <row r="43" spans="1:17" ht="15">
      <c r="A43" s="256"/>
      <c r="B43" s="259"/>
      <c r="C43" s="206" t="s">
        <v>279</v>
      </c>
      <c r="D43" s="32" t="s">
        <v>106</v>
      </c>
      <c r="E43" s="70">
        <f>SUM(E39:E42)</f>
        <v>0</v>
      </c>
      <c r="F43" s="70">
        <f>IF(E43=0,0,E43/$H$14)</f>
        <v>0</v>
      </c>
      <c r="G43" s="70">
        <f>SUM(G39:G42)</f>
        <v>0</v>
      </c>
      <c r="H43" s="228">
        <f>IF(G43=0,0,G43/$H$14)</f>
        <v>0</v>
      </c>
      <c r="I43" s="324" t="e">
        <f>(G43-E43)/E43</f>
        <v>#DIV/0!</v>
      </c>
      <c r="J43" s="255"/>
      <c r="M43" s="294"/>
      <c r="N43" s="293"/>
      <c r="O43" s="293"/>
      <c r="P43" s="293"/>
      <c r="Q43" s="293"/>
    </row>
    <row r="44" spans="1:17" ht="15">
      <c r="A44" s="256"/>
      <c r="B44" s="257" t="s">
        <v>304</v>
      </c>
      <c r="C44" s="258"/>
      <c r="D44" s="345">
        <v>5400</v>
      </c>
      <c r="E44" s="102" t="s">
        <v>99</v>
      </c>
      <c r="F44" s="237"/>
      <c r="G44" s="102" t="s">
        <v>99</v>
      </c>
      <c r="H44" s="212"/>
      <c r="I44" s="96"/>
      <c r="J44" s="255"/>
      <c r="M44" s="293"/>
      <c r="N44" s="293"/>
      <c r="O44" s="293"/>
      <c r="P44" s="293"/>
      <c r="Q44" s="293"/>
    </row>
    <row r="45" spans="1:17" ht="15">
      <c r="A45" s="256">
        <v>21</v>
      </c>
      <c r="B45" s="262" t="s">
        <v>107</v>
      </c>
      <c r="C45" s="258"/>
      <c r="D45" s="19">
        <v>5410</v>
      </c>
      <c r="E45" s="289"/>
      <c r="F45" s="236">
        <f>IF(E45=0,0,E45/$H$14)</f>
        <v>0</v>
      </c>
      <c r="G45" s="289">
        <v>0</v>
      </c>
      <c r="H45" s="244">
        <f>IF(G45=0,0,G45/$H$14)</f>
        <v>0</v>
      </c>
      <c r="I45" s="243"/>
      <c r="J45" s="255"/>
      <c r="M45" s="293"/>
      <c r="N45" s="293"/>
      <c r="O45" s="293"/>
      <c r="P45" s="293"/>
      <c r="Q45" s="293"/>
    </row>
    <row r="46" spans="1:17" ht="15">
      <c r="A46" s="256"/>
      <c r="B46" s="259"/>
      <c r="C46" s="206" t="s">
        <v>108</v>
      </c>
      <c r="D46" s="32" t="s">
        <v>109</v>
      </c>
      <c r="E46" s="70">
        <f>SUM(E45:E45)</f>
        <v>0</v>
      </c>
      <c r="F46" s="70">
        <f>IF(E46=0,0,E46/$H$14)</f>
        <v>0</v>
      </c>
      <c r="G46" s="70">
        <f>SUM(G45:G45)</f>
        <v>0</v>
      </c>
      <c r="H46" s="211">
        <f>IF(G46=0,0,G46/$H$14)</f>
        <v>0</v>
      </c>
      <c r="I46" s="224" t="e">
        <f>(G46-E46)/E46</f>
        <v>#DIV/0!</v>
      </c>
      <c r="J46" s="255"/>
      <c r="M46" s="293"/>
      <c r="N46" s="293"/>
      <c r="O46" s="293"/>
      <c r="P46" s="293"/>
      <c r="Q46" s="293"/>
    </row>
    <row r="47" spans="1:17" ht="15">
      <c r="A47" s="256"/>
      <c r="B47" s="257" t="s">
        <v>305</v>
      </c>
      <c r="C47" s="258"/>
      <c r="D47" s="344">
        <v>5900</v>
      </c>
      <c r="E47" s="102"/>
      <c r="F47" s="237"/>
      <c r="G47" s="102"/>
      <c r="H47" s="212"/>
      <c r="I47" s="96"/>
      <c r="J47" s="255"/>
      <c r="M47" s="293"/>
      <c r="N47" s="293"/>
      <c r="O47" s="293"/>
      <c r="P47" s="293"/>
      <c r="Q47" s="293"/>
    </row>
    <row r="48" spans="1:17" ht="15">
      <c r="A48" s="256">
        <v>22</v>
      </c>
      <c r="B48" s="262" t="s">
        <v>110</v>
      </c>
      <c r="C48" s="255"/>
      <c r="D48" s="19">
        <v>5910</v>
      </c>
      <c r="E48" s="289"/>
      <c r="F48" s="236">
        <f aca="true" t="shared" si="5" ref="F48:F56">IF(E48=0,0,E48/$H$14)</f>
        <v>0</v>
      </c>
      <c r="G48" s="289"/>
      <c r="H48" s="244">
        <f aca="true" t="shared" si="6" ref="H48:H56">IF(G48=0,0,G48/$H$14)</f>
        <v>0</v>
      </c>
      <c r="I48" s="323" t="e">
        <f aca="true" t="shared" si="7" ref="I48:I54">(G48-E48)/E48</f>
        <v>#DIV/0!</v>
      </c>
      <c r="J48" s="255"/>
      <c r="M48" s="293"/>
      <c r="N48" s="293"/>
      <c r="O48" s="293"/>
      <c r="P48" s="293"/>
      <c r="Q48" s="293"/>
    </row>
    <row r="49" spans="1:17" ht="15">
      <c r="A49" s="256">
        <v>23</v>
      </c>
      <c r="B49" s="262" t="s">
        <v>111</v>
      </c>
      <c r="C49" s="258"/>
      <c r="D49" s="19">
        <v>5920</v>
      </c>
      <c r="E49" s="289"/>
      <c r="F49" s="236">
        <f t="shared" si="5"/>
        <v>0</v>
      </c>
      <c r="G49" s="289"/>
      <c r="H49" s="245">
        <f t="shared" si="6"/>
        <v>0</v>
      </c>
      <c r="I49" s="323" t="e">
        <f t="shared" si="7"/>
        <v>#DIV/0!</v>
      </c>
      <c r="J49" s="255"/>
      <c r="M49" s="293"/>
      <c r="N49" s="293"/>
      <c r="O49" s="293"/>
      <c r="P49" s="293"/>
      <c r="Q49" s="293"/>
    </row>
    <row r="50" spans="1:17" ht="15">
      <c r="A50" s="256">
        <v>24</v>
      </c>
      <c r="B50" s="262" t="s">
        <v>112</v>
      </c>
      <c r="C50" s="258"/>
      <c r="D50" s="33">
        <v>5930</v>
      </c>
      <c r="E50" s="289"/>
      <c r="F50" s="236">
        <f t="shared" si="5"/>
        <v>0</v>
      </c>
      <c r="G50" s="289"/>
      <c r="H50" s="244">
        <f t="shared" si="6"/>
        <v>0</v>
      </c>
      <c r="I50" s="323" t="e">
        <f t="shared" si="7"/>
        <v>#DIV/0!</v>
      </c>
      <c r="J50" s="255"/>
      <c r="M50" s="293"/>
      <c r="N50" s="293"/>
      <c r="O50" s="293"/>
      <c r="P50" s="293"/>
      <c r="Q50" s="293"/>
    </row>
    <row r="51" spans="1:17" ht="15">
      <c r="A51" s="256">
        <v>25</v>
      </c>
      <c r="B51" s="262" t="s">
        <v>113</v>
      </c>
      <c r="C51" s="258"/>
      <c r="D51" s="33">
        <v>5940</v>
      </c>
      <c r="E51" s="289"/>
      <c r="F51" s="236">
        <f t="shared" si="5"/>
        <v>0</v>
      </c>
      <c r="G51" s="289"/>
      <c r="H51" s="244">
        <f t="shared" si="6"/>
        <v>0</v>
      </c>
      <c r="I51" s="323" t="e">
        <f t="shared" si="7"/>
        <v>#DIV/0!</v>
      </c>
      <c r="J51" s="255"/>
      <c r="M51" s="293"/>
      <c r="N51" s="293"/>
      <c r="O51" s="293"/>
      <c r="P51" s="293"/>
      <c r="Q51" s="293"/>
    </row>
    <row r="52" spans="1:17" ht="15">
      <c r="A52" s="256">
        <v>26</v>
      </c>
      <c r="B52" s="262" t="s">
        <v>280</v>
      </c>
      <c r="C52" s="258"/>
      <c r="D52" s="19">
        <v>5990</v>
      </c>
      <c r="E52" s="289"/>
      <c r="F52" s="236">
        <f t="shared" si="5"/>
        <v>0</v>
      </c>
      <c r="G52" s="289"/>
      <c r="H52" s="245">
        <f t="shared" si="6"/>
        <v>0</v>
      </c>
      <c r="I52" s="323" t="e">
        <f t="shared" si="7"/>
        <v>#DIV/0!</v>
      </c>
      <c r="J52" s="255"/>
      <c r="M52" s="293"/>
      <c r="N52" s="293"/>
      <c r="O52" s="293"/>
      <c r="P52" s="293"/>
      <c r="Q52" s="293"/>
    </row>
    <row r="53" spans="1:10" ht="15">
      <c r="A53" s="256"/>
      <c r="B53" s="259"/>
      <c r="C53" s="206" t="s">
        <v>281</v>
      </c>
      <c r="D53" s="32" t="s">
        <v>114</v>
      </c>
      <c r="E53" s="70">
        <f>SUM(E48:E52)</f>
        <v>0</v>
      </c>
      <c r="F53" s="70">
        <f t="shared" si="5"/>
        <v>0</v>
      </c>
      <c r="G53" s="70">
        <f>SUM(G48:G52)</f>
        <v>0</v>
      </c>
      <c r="H53" s="211">
        <f t="shared" si="6"/>
        <v>0</v>
      </c>
      <c r="I53" s="220" t="e">
        <f t="shared" si="7"/>
        <v>#DIV/0!</v>
      </c>
      <c r="J53" s="255"/>
    </row>
    <row r="54" spans="1:10" ht="15">
      <c r="A54" s="256">
        <v>27</v>
      </c>
      <c r="B54" s="260" t="s">
        <v>115</v>
      </c>
      <c r="C54" s="260"/>
      <c r="D54" s="32" t="s">
        <v>116</v>
      </c>
      <c r="E54" s="70">
        <f>SUM(E29,E37,E43,E46,E53)</f>
        <v>0</v>
      </c>
      <c r="F54" s="70">
        <f t="shared" si="5"/>
        <v>0</v>
      </c>
      <c r="G54" s="70">
        <f>SUM(G29,G37,G43,G46,G53)</f>
        <v>0</v>
      </c>
      <c r="H54" s="211">
        <f t="shared" si="6"/>
        <v>0</v>
      </c>
      <c r="I54" s="219" t="e">
        <f t="shared" si="7"/>
        <v>#DIV/0!</v>
      </c>
      <c r="J54" s="255"/>
    </row>
    <row r="55" spans="1:10" ht="15">
      <c r="A55" s="256">
        <v>28</v>
      </c>
      <c r="B55" s="260" t="s">
        <v>117</v>
      </c>
      <c r="C55" s="260"/>
      <c r="D55" s="32" t="s">
        <v>118</v>
      </c>
      <c r="E55" s="103">
        <f>'2. Operating Costs'!E85</f>
        <v>0</v>
      </c>
      <c r="F55" s="70">
        <f t="shared" si="5"/>
        <v>0</v>
      </c>
      <c r="G55" s="103">
        <f>'2. Operating Costs'!G85</f>
        <v>0</v>
      </c>
      <c r="H55" s="214">
        <f t="shared" si="6"/>
        <v>0</v>
      </c>
      <c r="I55" s="177" t="e">
        <f>(E55-G55)/E55</f>
        <v>#DIV/0!</v>
      </c>
      <c r="J55" s="255"/>
    </row>
    <row r="56" spans="1:10" ht="15">
      <c r="A56" s="256">
        <v>29</v>
      </c>
      <c r="B56" s="265" t="s">
        <v>119</v>
      </c>
      <c r="C56" s="266"/>
      <c r="D56" s="32" t="s">
        <v>120</v>
      </c>
      <c r="E56" s="103">
        <f>+E54-E55</f>
        <v>0</v>
      </c>
      <c r="F56" s="70">
        <f t="shared" si="5"/>
        <v>0</v>
      </c>
      <c r="G56" s="103">
        <f>+G54-G55</f>
        <v>0</v>
      </c>
      <c r="H56" s="214">
        <f t="shared" si="6"/>
        <v>0</v>
      </c>
      <c r="I56" s="177" t="e">
        <f>(G56-E56)/E56</f>
        <v>#DIV/0!</v>
      </c>
      <c r="J56" s="255"/>
    </row>
    <row r="57" spans="1:10" ht="15">
      <c r="A57" s="196"/>
      <c r="B57" s="83" t="s">
        <v>306</v>
      </c>
      <c r="C57" s="21"/>
      <c r="D57" s="346">
        <v>6800</v>
      </c>
      <c r="E57" s="104"/>
      <c r="F57" s="237"/>
      <c r="G57" s="104"/>
      <c r="H57" s="215"/>
      <c r="I57" s="221"/>
      <c r="J57" s="255"/>
    </row>
    <row r="58" spans="1:10" ht="15">
      <c r="A58" s="196">
        <v>30</v>
      </c>
      <c r="B58" s="197" t="s">
        <v>121</v>
      </c>
      <c r="C58" s="197"/>
      <c r="D58" s="33"/>
      <c r="E58" s="105"/>
      <c r="F58" s="237"/>
      <c r="G58" s="105"/>
      <c r="H58" s="175"/>
      <c r="I58" s="221"/>
      <c r="J58" s="255"/>
    </row>
    <row r="59" spans="1:10" ht="15">
      <c r="A59" s="196"/>
      <c r="B59" s="84" t="s">
        <v>122</v>
      </c>
      <c r="C59" s="267"/>
      <c r="D59" s="33">
        <v>6895</v>
      </c>
      <c r="E59" s="320"/>
      <c r="F59" s="236">
        <f>IF(E59=0,0,E59/$H$14)</f>
        <v>0</v>
      </c>
      <c r="G59" s="320"/>
      <c r="H59" s="246"/>
      <c r="I59" s="325" t="e">
        <f aca="true" t="shared" si="8" ref="I59:I65">(E59-G59)/E59</f>
        <v>#DIV/0!</v>
      </c>
      <c r="J59" s="255"/>
    </row>
    <row r="60" spans="1:10" ht="15">
      <c r="A60" s="196"/>
      <c r="B60" s="84" t="s">
        <v>123</v>
      </c>
      <c r="C60" s="268"/>
      <c r="D60" s="33"/>
      <c r="E60" s="320"/>
      <c r="F60" s="236"/>
      <c r="G60" s="320"/>
      <c r="H60" s="246"/>
      <c r="I60" s="325" t="e">
        <f t="shared" si="8"/>
        <v>#DIV/0!</v>
      </c>
      <c r="J60" s="255"/>
    </row>
    <row r="61" spans="1:10" ht="15">
      <c r="A61" s="196"/>
      <c r="B61" s="84" t="s">
        <v>124</v>
      </c>
      <c r="C61" s="268"/>
      <c r="D61" s="33"/>
      <c r="E61" s="320"/>
      <c r="F61" s="236"/>
      <c r="G61" s="320"/>
      <c r="H61" s="246"/>
      <c r="I61" s="325" t="e">
        <f t="shared" si="8"/>
        <v>#DIV/0!</v>
      </c>
      <c r="J61" s="255"/>
    </row>
    <row r="62" spans="1:10" ht="15">
      <c r="A62" s="196">
        <v>31</v>
      </c>
      <c r="B62" s="197" t="s">
        <v>125</v>
      </c>
      <c r="C62" s="197"/>
      <c r="D62" s="33">
        <v>6890</v>
      </c>
      <c r="E62" s="320"/>
      <c r="F62" s="236"/>
      <c r="G62" s="320"/>
      <c r="H62" s="246"/>
      <c r="I62" s="325" t="e">
        <f t="shared" si="8"/>
        <v>#DIV/0!</v>
      </c>
      <c r="J62" s="255"/>
    </row>
    <row r="63" spans="1:10" ht="15">
      <c r="A63" s="196">
        <v>32</v>
      </c>
      <c r="B63" s="197" t="s">
        <v>126</v>
      </c>
      <c r="C63" s="197"/>
      <c r="D63" s="33">
        <v>6890</v>
      </c>
      <c r="E63" s="320"/>
      <c r="F63" s="236"/>
      <c r="G63" s="320"/>
      <c r="H63" s="246"/>
      <c r="I63" s="325" t="e">
        <f t="shared" si="8"/>
        <v>#DIV/0!</v>
      </c>
      <c r="J63" s="255"/>
    </row>
    <row r="64" spans="1:10" ht="15">
      <c r="A64" s="196">
        <v>33</v>
      </c>
      <c r="B64" s="197" t="s">
        <v>127</v>
      </c>
      <c r="C64" s="198"/>
      <c r="D64" s="327">
        <v>6890</v>
      </c>
      <c r="E64" s="329"/>
      <c r="F64" s="328"/>
      <c r="G64" s="329"/>
      <c r="H64" s="330"/>
      <c r="I64" s="331" t="e">
        <f t="shared" si="8"/>
        <v>#DIV/0!</v>
      </c>
      <c r="J64" s="255"/>
    </row>
    <row r="65" spans="1:10" ht="15">
      <c r="A65" s="196"/>
      <c r="B65" s="199"/>
      <c r="C65" s="80" t="s">
        <v>128</v>
      </c>
      <c r="D65" s="32" t="s">
        <v>129</v>
      </c>
      <c r="E65" s="107">
        <f>SUM(E58:E64)</f>
        <v>0</v>
      </c>
      <c r="F65" s="239">
        <f>IF(E65=0,0,E65/$H$14)</f>
        <v>0</v>
      </c>
      <c r="G65" s="107">
        <f>SUM(G58:G64)</f>
        <v>0</v>
      </c>
      <c r="H65" s="216">
        <f>IF(G65=0,0,G65/$H$14)</f>
        <v>0</v>
      </c>
      <c r="I65" s="247" t="e">
        <f t="shared" si="8"/>
        <v>#DIV/0!</v>
      </c>
      <c r="J65" s="255"/>
    </row>
    <row r="66" spans="1:10" ht="15">
      <c r="A66" s="256"/>
      <c r="B66" s="83" t="s">
        <v>282</v>
      </c>
      <c r="C66" s="269"/>
      <c r="D66" s="85"/>
      <c r="E66" s="106"/>
      <c r="F66" s="237"/>
      <c r="G66" s="106"/>
      <c r="H66" s="176"/>
      <c r="I66" s="222"/>
      <c r="J66" s="255"/>
    </row>
    <row r="67" spans="1:10" ht="15">
      <c r="A67" s="200">
        <v>34</v>
      </c>
      <c r="B67" s="197" t="s">
        <v>130</v>
      </c>
      <c r="C67" s="201"/>
      <c r="D67" s="85">
        <v>1310</v>
      </c>
      <c r="E67" s="321"/>
      <c r="F67" s="236">
        <f>IF(E67=0,0,E67/$H$14)</f>
        <v>0</v>
      </c>
      <c r="G67" s="321"/>
      <c r="H67" s="230"/>
      <c r="I67" s="248"/>
      <c r="J67" s="255"/>
    </row>
    <row r="68" spans="1:10" ht="15">
      <c r="A68" s="200">
        <v>35</v>
      </c>
      <c r="B68" s="197" t="s">
        <v>131</v>
      </c>
      <c r="C68" s="202"/>
      <c r="D68" s="86">
        <v>1320</v>
      </c>
      <c r="E68" s="289"/>
      <c r="F68" s="236"/>
      <c r="G68" s="289"/>
      <c r="H68" s="230"/>
      <c r="I68" s="98"/>
      <c r="J68" s="255"/>
    </row>
    <row r="69" spans="1:10" ht="15">
      <c r="A69" s="200">
        <v>36</v>
      </c>
      <c r="B69" s="197" t="s">
        <v>132</v>
      </c>
      <c r="C69" s="202"/>
      <c r="D69" s="86">
        <v>1365</v>
      </c>
      <c r="E69" s="289"/>
      <c r="F69" s="236"/>
      <c r="G69" s="289"/>
      <c r="H69" s="230"/>
      <c r="I69" s="98"/>
      <c r="J69" s="255"/>
    </row>
    <row r="70" spans="1:10" ht="15">
      <c r="A70" s="200">
        <v>37</v>
      </c>
      <c r="B70" s="197" t="s">
        <v>133</v>
      </c>
      <c r="C70" s="201" t="s">
        <v>134</v>
      </c>
      <c r="D70" s="86"/>
      <c r="E70" s="289"/>
      <c r="F70" s="236"/>
      <c r="G70" s="289"/>
      <c r="H70" s="229"/>
      <c r="I70" s="97"/>
      <c r="J70" s="255"/>
    </row>
    <row r="71" spans="1:10" ht="15">
      <c r="A71" s="200"/>
      <c r="B71" s="84" t="s">
        <v>135</v>
      </c>
      <c r="C71" s="270"/>
      <c r="D71" s="86">
        <v>1350</v>
      </c>
      <c r="E71" s="289"/>
      <c r="F71" s="236"/>
      <c r="G71" s="289"/>
      <c r="H71" s="230"/>
      <c r="I71" s="98"/>
      <c r="J71" s="255"/>
    </row>
    <row r="72" spans="1:10" ht="15">
      <c r="A72" s="200"/>
      <c r="B72" s="84" t="s">
        <v>136</v>
      </c>
      <c r="C72" s="271"/>
      <c r="D72" s="86">
        <v>1350</v>
      </c>
      <c r="E72" s="289"/>
      <c r="F72" s="236"/>
      <c r="G72" s="289"/>
      <c r="H72" s="230"/>
      <c r="I72" s="98"/>
      <c r="J72" s="255"/>
    </row>
    <row r="73" spans="1:10" ht="15">
      <c r="A73" s="200"/>
      <c r="B73" s="84" t="s">
        <v>137</v>
      </c>
      <c r="C73" s="271"/>
      <c r="D73" s="87">
        <v>1350</v>
      </c>
      <c r="E73" s="319"/>
      <c r="F73" s="328"/>
      <c r="G73" s="319"/>
      <c r="H73" s="332"/>
      <c r="I73" s="333"/>
      <c r="J73" s="255"/>
    </row>
    <row r="74" spans="1:10" ht="15">
      <c r="A74" s="200"/>
      <c r="B74" s="82"/>
      <c r="C74" s="203" t="s">
        <v>138</v>
      </c>
      <c r="D74" s="87"/>
      <c r="E74" s="89">
        <f>SUM(E67:E73)</f>
        <v>0</v>
      </c>
      <c r="F74" s="237">
        <f>IF(E74=0,0,E74/$H$14)</f>
        <v>0</v>
      </c>
      <c r="G74" s="89">
        <f>SUM(G67:G73)</f>
        <v>0</v>
      </c>
      <c r="H74" s="217">
        <f>IF(G74=0,0,G74/$H$14)</f>
        <v>0</v>
      </c>
      <c r="I74" s="223"/>
      <c r="J74" s="255"/>
    </row>
    <row r="75" spans="1:10" ht="15">
      <c r="A75" s="256">
        <v>38</v>
      </c>
      <c r="B75" s="265" t="s">
        <v>139</v>
      </c>
      <c r="C75" s="266"/>
      <c r="D75" s="88"/>
      <c r="E75" s="274">
        <f>E56-E65-E74</f>
        <v>0</v>
      </c>
      <c r="F75" s="112">
        <f>IF(E75=0,0,E75/$H$14)</f>
        <v>0</v>
      </c>
      <c r="G75" s="274">
        <f>G56-G65-G74</f>
        <v>0</v>
      </c>
      <c r="H75" s="249">
        <f>IF(G75=0,0,G75/$H$14)</f>
        <v>0</v>
      </c>
      <c r="I75" s="250" t="e">
        <f>(G75-E75)/E65</f>
        <v>#DIV/0!</v>
      </c>
      <c r="J75" s="255"/>
    </row>
    <row r="76" spans="1:10" ht="15">
      <c r="A76" s="204"/>
      <c r="B76" s="21" t="s">
        <v>140</v>
      </c>
      <c r="C76" s="81"/>
      <c r="D76" s="90"/>
      <c r="E76" s="92"/>
      <c r="F76" s="237"/>
      <c r="G76" s="92"/>
      <c r="H76" s="218"/>
      <c r="I76" s="99"/>
      <c r="J76" s="255"/>
    </row>
    <row r="77" spans="1:10" ht="15">
      <c r="A77" s="200">
        <v>39</v>
      </c>
      <c r="B77" s="272" t="s">
        <v>79</v>
      </c>
      <c r="C77" s="201"/>
      <c r="D77" s="90"/>
      <c r="E77" s="290"/>
      <c r="F77" s="236">
        <f>IF(E77=0,0,E77/$H$14)</f>
        <v>0</v>
      </c>
      <c r="G77" s="290"/>
      <c r="H77" s="230">
        <f>IF(G77=0,0,G77/$H$14)</f>
        <v>0</v>
      </c>
      <c r="I77" s="98"/>
      <c r="J77" s="255"/>
    </row>
    <row r="78" spans="1:10" ht="15">
      <c r="A78" s="200">
        <v>40</v>
      </c>
      <c r="B78" s="197" t="s">
        <v>141</v>
      </c>
      <c r="C78" s="201"/>
      <c r="D78" s="90"/>
      <c r="E78" s="290"/>
      <c r="F78" s="236">
        <f>IF(E78=0,0,E78/$H$14)</f>
        <v>0</v>
      </c>
      <c r="G78" s="290"/>
      <c r="H78" s="230">
        <f>IF(G78=0,0,G78/$H$14)</f>
        <v>0</v>
      </c>
      <c r="I78" s="98"/>
      <c r="J78" s="255"/>
    </row>
    <row r="79" spans="1:10" ht="15">
      <c r="A79" s="200">
        <v>41</v>
      </c>
      <c r="B79" s="197" t="s">
        <v>142</v>
      </c>
      <c r="C79" s="201"/>
      <c r="D79" s="90"/>
      <c r="E79" s="290"/>
      <c r="F79" s="236">
        <f>IF(E79=0,0,E79/$H$14)</f>
        <v>0</v>
      </c>
      <c r="G79" s="290"/>
      <c r="H79" s="230">
        <f>IF(G79=0,0,G79/$H$14)</f>
        <v>0</v>
      </c>
      <c r="I79" s="98"/>
      <c r="J79" s="255"/>
    </row>
    <row r="80" spans="1:10" ht="15">
      <c r="A80" s="200">
        <v>42</v>
      </c>
      <c r="B80" s="8" t="s">
        <v>311</v>
      </c>
      <c r="C80" s="334"/>
      <c r="D80" s="87"/>
      <c r="E80" s="334"/>
      <c r="F80" s="328">
        <f>IF(E80=0,0,E80/$H$14)</f>
        <v>0</v>
      </c>
      <c r="G80" s="334"/>
      <c r="H80" s="332">
        <f>IF(G80=0,0,G80/$H$14)</f>
        <v>0</v>
      </c>
      <c r="I80" s="333"/>
      <c r="J80" s="255"/>
    </row>
    <row r="81" spans="1:10" ht="15">
      <c r="A81" s="205"/>
      <c r="B81" s="199"/>
      <c r="C81" s="206" t="s">
        <v>143</v>
      </c>
      <c r="D81" s="87"/>
      <c r="E81" s="108">
        <f>SUM(E77:E80)</f>
        <v>0</v>
      </c>
      <c r="F81" s="70">
        <f>IF(E81=0,0,E81/$H$14)</f>
        <v>0</v>
      </c>
      <c r="G81" s="108">
        <f>SUM(G77:G80)</f>
        <v>0</v>
      </c>
      <c r="H81" s="110">
        <f>IF(G81=0,0,G81/$H$14)</f>
        <v>0</v>
      </c>
      <c r="I81" s="109"/>
      <c r="J81" s="255"/>
    </row>
    <row r="82" spans="1:10" ht="15">
      <c r="A82" s="200"/>
      <c r="B82" s="15" t="s">
        <v>144</v>
      </c>
      <c r="C82" s="201"/>
      <c r="D82" s="90"/>
      <c r="E82" s="92"/>
      <c r="F82" s="237"/>
      <c r="G82" s="92"/>
      <c r="H82" s="218"/>
      <c r="I82" s="99"/>
      <c r="J82" s="255"/>
    </row>
    <row r="83" spans="1:10" ht="15">
      <c r="A83" s="200">
        <v>43</v>
      </c>
      <c r="B83" s="197" t="s">
        <v>145</v>
      </c>
      <c r="C83" s="207"/>
      <c r="D83" s="93" t="s">
        <v>99</v>
      </c>
      <c r="E83" s="322"/>
      <c r="F83" s="236"/>
      <c r="G83" s="322"/>
      <c r="H83" s="230"/>
      <c r="I83" s="323" t="e">
        <f aca="true" t="shared" si="9" ref="I83:I89">(E83-G83)/E83</f>
        <v>#DIV/0!</v>
      </c>
      <c r="J83" s="255"/>
    </row>
    <row r="84" spans="1:10" ht="15">
      <c r="A84" s="208">
        <v>44</v>
      </c>
      <c r="B84" s="262" t="s">
        <v>146</v>
      </c>
      <c r="C84" s="197"/>
      <c r="D84" s="90"/>
      <c r="E84" s="322"/>
      <c r="F84" s="236"/>
      <c r="G84" s="322"/>
      <c r="H84" s="230"/>
      <c r="I84" s="323" t="e">
        <f t="shared" si="9"/>
        <v>#DIV/0!</v>
      </c>
      <c r="J84" s="255"/>
    </row>
    <row r="85" spans="1:10" ht="15">
      <c r="A85" s="208">
        <v>45</v>
      </c>
      <c r="B85" s="197" t="s">
        <v>147</v>
      </c>
      <c r="C85" s="197"/>
      <c r="D85" s="90"/>
      <c r="E85" s="322"/>
      <c r="F85" s="236"/>
      <c r="G85" s="322"/>
      <c r="H85" s="230"/>
      <c r="I85" s="323" t="e">
        <f t="shared" si="9"/>
        <v>#DIV/0!</v>
      </c>
      <c r="J85" s="255"/>
    </row>
    <row r="86" spans="1:10" ht="15">
      <c r="A86" s="200">
        <v>46</v>
      </c>
      <c r="B86" s="197" t="s">
        <v>148</v>
      </c>
      <c r="C86" s="201"/>
      <c r="D86" s="90"/>
      <c r="E86" s="322"/>
      <c r="F86" s="236"/>
      <c r="G86" s="322"/>
      <c r="H86" s="252"/>
      <c r="I86" s="323" t="e">
        <f t="shared" si="9"/>
        <v>#DIV/0!</v>
      </c>
      <c r="J86" s="255"/>
    </row>
    <row r="87" spans="1:10" ht="15">
      <c r="A87" s="200">
        <v>47</v>
      </c>
      <c r="B87" s="197" t="s">
        <v>149</v>
      </c>
      <c r="C87" s="201"/>
      <c r="D87" s="90"/>
      <c r="E87" s="290"/>
      <c r="F87" s="236"/>
      <c r="G87" s="290"/>
      <c r="H87" s="253"/>
      <c r="I87" s="323" t="e">
        <f t="shared" si="9"/>
        <v>#DIV/0!</v>
      </c>
      <c r="J87" s="255"/>
    </row>
    <row r="88" spans="1:10" ht="15">
      <c r="A88" s="200">
        <v>48</v>
      </c>
      <c r="B88" s="8" t="s">
        <v>311</v>
      </c>
      <c r="C88" s="334"/>
      <c r="D88" s="87"/>
      <c r="E88" s="334"/>
      <c r="F88" s="328"/>
      <c r="G88" s="334"/>
      <c r="H88" s="332"/>
      <c r="I88" s="324" t="e">
        <f t="shared" si="9"/>
        <v>#DIV/0!</v>
      </c>
      <c r="J88" s="255"/>
    </row>
    <row r="89" spans="1:10" ht="15">
      <c r="A89" s="205"/>
      <c r="B89" s="199"/>
      <c r="C89" s="206" t="s">
        <v>150</v>
      </c>
      <c r="D89" s="87"/>
      <c r="E89" s="108">
        <f>SUM(E83:E88)</f>
        <v>0</v>
      </c>
      <c r="F89" s="70">
        <f>IF(E89=0,0,E89/$H$14)</f>
        <v>0</v>
      </c>
      <c r="G89" s="108">
        <f>SUM(G83:G88)</f>
        <v>0</v>
      </c>
      <c r="H89" s="110">
        <f>IF(G89=0,0,G89/$H$14)</f>
        <v>0</v>
      </c>
      <c r="I89" s="254" t="e">
        <f t="shared" si="9"/>
        <v>#DIV/0!</v>
      </c>
      <c r="J89" s="255"/>
    </row>
    <row r="90" spans="1:10" ht="15">
      <c r="A90" s="255"/>
      <c r="B90" s="255"/>
      <c r="C90" s="255"/>
      <c r="D90" s="255"/>
      <c r="E90" s="255"/>
      <c r="F90" s="255"/>
      <c r="G90" s="255"/>
      <c r="H90" s="255"/>
      <c r="I90" s="255"/>
      <c r="J90" s="255"/>
    </row>
    <row r="91" spans="1:10" ht="15">
      <c r="A91" s="255"/>
      <c r="B91" s="255"/>
      <c r="C91" s="255"/>
      <c r="D91" s="255"/>
      <c r="E91" s="255"/>
      <c r="F91" s="255"/>
      <c r="G91" s="255"/>
      <c r="H91" s="255"/>
      <c r="I91" s="255"/>
      <c r="J91" s="255"/>
    </row>
    <row r="92" spans="1:10" ht="15">
      <c r="A92" s="255"/>
      <c r="B92" s="255"/>
      <c r="C92" s="255"/>
      <c r="D92" s="255"/>
      <c r="E92" s="255"/>
      <c r="F92" s="255"/>
      <c r="G92" s="255"/>
      <c r="H92" s="255"/>
      <c r="I92" s="255"/>
      <c r="J92" s="255"/>
    </row>
    <row r="93" spans="1:10" ht="15">
      <c r="A93" s="255"/>
      <c r="B93" s="255"/>
      <c r="C93" s="255"/>
      <c r="D93" s="255"/>
      <c r="E93" s="255"/>
      <c r="F93" s="255"/>
      <c r="G93" s="255"/>
      <c r="H93" s="255"/>
      <c r="I93" s="255"/>
      <c r="J93" s="255"/>
    </row>
  </sheetData>
  <sheetProtection selectLockedCells="1"/>
  <mergeCells count="11">
    <mergeCell ref="B1:J1"/>
    <mergeCell ref="B2:J2"/>
    <mergeCell ref="B3:J3"/>
    <mergeCell ref="B4:J4"/>
    <mergeCell ref="A16:B16"/>
    <mergeCell ref="A17:C17"/>
    <mergeCell ref="A10:F10"/>
    <mergeCell ref="A11:F11"/>
    <mergeCell ref="A13:B13"/>
    <mergeCell ref="A14:B14"/>
    <mergeCell ref="A15:B15"/>
  </mergeCells>
  <printOptions/>
  <pageMargins left="0.7" right="0.7" top="0.5" bottom="0.5" header="0.3" footer="0.3"/>
  <pageSetup horizontalDpi="600" verticalDpi="600" orientation="landscape" scale="93" r:id="rId3"/>
  <headerFooter>
    <oddHeader>&amp;CAlameda County HCD</oddHeader>
    <oddFooter>&amp;LAlameda County Annual Financial Report</oddFooter>
  </headerFooter>
  <rowBreaks count="2" manualBreakCount="2">
    <brk id="48" max="255" man="1"/>
    <brk id="77" max="255" man="1"/>
  </rowBreaks>
  <ignoredErrors>
    <ignoredError sqref="H30:H31" unlockedFormula="1"/>
    <ignoredError sqref="G30" formula="1" unlockedFormula="1"/>
    <ignoredError sqref="E95:F95 E30 G90:G108 E90:F94" formula="1"/>
  </ignoredErrors>
  <legacyDrawing r:id="rId2"/>
</worksheet>
</file>

<file path=xl/worksheets/sheet5.xml><?xml version="1.0" encoding="utf-8"?>
<worksheet xmlns="http://schemas.openxmlformats.org/spreadsheetml/2006/main" xmlns:r="http://schemas.openxmlformats.org/officeDocument/2006/relationships">
  <sheetPr codeName="Sheet1"/>
  <dimension ref="A1:I29"/>
  <sheetViews>
    <sheetView zoomScalePageLayoutView="0" workbookViewId="0" topLeftCell="A25">
      <selection activeCell="N27" sqref="N27"/>
    </sheetView>
  </sheetViews>
  <sheetFormatPr defaultColWidth="9.140625" defaultRowHeight="15"/>
  <cols>
    <col min="1" max="1" width="14.57421875" style="0" customWidth="1"/>
    <col min="2" max="2" width="15.57421875" style="0" customWidth="1"/>
    <col min="4" max="4" width="9.140625" style="0" customWidth="1"/>
    <col min="5" max="5" width="10.7109375" style="0" customWidth="1"/>
  </cols>
  <sheetData>
    <row r="1" spans="1:9" ht="15.75">
      <c r="A1" s="422" t="s">
        <v>288</v>
      </c>
      <c r="B1" s="422"/>
      <c r="C1" s="422"/>
      <c r="D1" s="422"/>
      <c r="E1" s="422"/>
      <c r="F1" s="422"/>
      <c r="G1" s="422"/>
      <c r="H1" s="422"/>
      <c r="I1" s="422"/>
    </row>
    <row r="2" spans="1:9" ht="15.75">
      <c r="A2" s="423" t="s">
        <v>289</v>
      </c>
      <c r="B2" s="423"/>
      <c r="C2" s="423"/>
      <c r="D2" s="423"/>
      <c r="E2" s="423"/>
      <c r="F2" s="423"/>
      <c r="G2" s="423"/>
      <c r="H2" s="423"/>
      <c r="I2" s="423"/>
    </row>
    <row r="3" spans="1:9" ht="15.75">
      <c r="A3" s="422" t="s">
        <v>290</v>
      </c>
      <c r="B3" s="422"/>
      <c r="C3" s="422"/>
      <c r="D3" s="422"/>
      <c r="E3" s="422"/>
      <c r="F3" s="422"/>
      <c r="G3" s="422"/>
      <c r="H3" s="422"/>
      <c r="I3" s="422"/>
    </row>
    <row r="4" spans="1:9" ht="15.75">
      <c r="A4" s="422" t="s">
        <v>291</v>
      </c>
      <c r="B4" s="422"/>
      <c r="C4" s="422"/>
      <c r="D4" s="422"/>
      <c r="E4" s="422"/>
      <c r="F4" s="422"/>
      <c r="G4" s="422"/>
      <c r="H4" s="422"/>
      <c r="I4" s="422"/>
    </row>
    <row r="5" spans="1:9" ht="15">
      <c r="A5" s="255"/>
      <c r="B5" s="255"/>
      <c r="C5" s="255"/>
      <c r="D5" s="255"/>
      <c r="E5" s="255"/>
      <c r="F5" s="255"/>
      <c r="G5" s="255"/>
      <c r="H5" s="255"/>
      <c r="I5" s="255"/>
    </row>
    <row r="6" spans="1:9" ht="15">
      <c r="A6" s="255"/>
      <c r="B6" s="255"/>
      <c r="C6" s="255"/>
      <c r="D6" s="255"/>
      <c r="E6" s="255"/>
      <c r="F6" s="255"/>
      <c r="G6" s="255"/>
      <c r="H6" s="255"/>
      <c r="I6" s="255"/>
    </row>
    <row r="7" spans="1:9" ht="15.75">
      <c r="A7" s="465" t="s">
        <v>298</v>
      </c>
      <c r="B7" s="465"/>
      <c r="C7" s="465"/>
      <c r="D7" s="465"/>
      <c r="E7" s="465"/>
      <c r="F7" s="465"/>
      <c r="G7" s="465"/>
      <c r="H7" s="465"/>
      <c r="I7" s="255"/>
    </row>
    <row r="8" spans="1:9" ht="15">
      <c r="A8" s="275" t="s">
        <v>2</v>
      </c>
      <c r="B8" s="466">
        <f>'1. Checklist, Certif &amp; Instr'!C11</f>
        <v>0</v>
      </c>
      <c r="C8" s="466"/>
      <c r="D8" s="466"/>
      <c r="E8" s="466"/>
      <c r="F8" s="467"/>
      <c r="G8" s="467"/>
      <c r="H8" s="467"/>
      <c r="I8" s="255"/>
    </row>
    <row r="9" spans="1:9" ht="15">
      <c r="A9" s="275" t="s">
        <v>213</v>
      </c>
      <c r="B9" s="468">
        <f>'1. Checklist, Certif &amp; Instr'!C12</f>
        <v>0</v>
      </c>
      <c r="C9" s="468"/>
      <c r="D9" s="468"/>
      <c r="E9" s="468"/>
      <c r="F9" s="467"/>
      <c r="G9" s="467"/>
      <c r="H9" s="467"/>
      <c r="I9" s="255"/>
    </row>
    <row r="10" spans="1:9" ht="15">
      <c r="A10" s="275" t="s">
        <v>214</v>
      </c>
      <c r="B10" s="469">
        <f>'1. Checklist, Certif &amp; Instr'!C14</f>
        <v>0</v>
      </c>
      <c r="C10" s="469"/>
      <c r="D10" s="469"/>
      <c r="E10" s="469"/>
      <c r="F10" s="467"/>
      <c r="G10" s="467"/>
      <c r="H10" s="467"/>
      <c r="I10" s="255"/>
    </row>
    <row r="11" spans="1:9" ht="15">
      <c r="A11" s="493" t="s">
        <v>215</v>
      </c>
      <c r="B11" s="493"/>
      <c r="C11" s="493"/>
      <c r="D11" s="189">
        <f>'1. Checklist, Certif &amp; Instr'!F8</f>
        <v>0</v>
      </c>
      <c r="E11" s="494"/>
      <c r="F11" s="467"/>
      <c r="G11" s="467"/>
      <c r="H11" s="467"/>
      <c r="I11" s="255"/>
    </row>
    <row r="12" spans="1:9" ht="15">
      <c r="A12" s="493" t="s">
        <v>216</v>
      </c>
      <c r="B12" s="493"/>
      <c r="C12" s="493"/>
      <c r="D12" s="189">
        <f>'1. Checklist, Certif &amp; Instr'!H8</f>
        <v>0</v>
      </c>
      <c r="E12" s="494"/>
      <c r="F12" s="467"/>
      <c r="G12" s="467"/>
      <c r="H12" s="467"/>
      <c r="I12" s="255"/>
    </row>
    <row r="13" spans="1:9" ht="15.75" thickBot="1">
      <c r="A13" s="447"/>
      <c r="B13" s="447"/>
      <c r="C13" s="447"/>
      <c r="D13" s="447"/>
      <c r="E13" s="447"/>
      <c r="F13" s="447"/>
      <c r="G13" s="447"/>
      <c r="H13" s="447"/>
      <c r="I13" s="255"/>
    </row>
    <row r="14" spans="1:9" ht="16.5" thickBot="1" thickTop="1">
      <c r="A14" s="448" t="s">
        <v>226</v>
      </c>
      <c r="B14" s="449"/>
      <c r="C14" s="449"/>
      <c r="D14" s="449"/>
      <c r="E14" s="449"/>
      <c r="F14" s="449"/>
      <c r="G14" s="450"/>
      <c r="H14" s="451"/>
      <c r="I14" s="255"/>
    </row>
    <row r="15" spans="1:9" ht="15">
      <c r="A15" s="452"/>
      <c r="B15" s="453"/>
      <c r="C15" s="456" t="s">
        <v>283</v>
      </c>
      <c r="D15" s="457"/>
      <c r="E15" s="457" t="s">
        <v>284</v>
      </c>
      <c r="F15" s="483" t="s">
        <v>285</v>
      </c>
      <c r="G15" s="464" t="s">
        <v>295</v>
      </c>
      <c r="H15" s="464" t="s">
        <v>217</v>
      </c>
      <c r="I15" s="255"/>
    </row>
    <row r="16" spans="1:9" ht="52.5" customHeight="1">
      <c r="A16" s="454"/>
      <c r="B16" s="455"/>
      <c r="C16" s="458"/>
      <c r="D16" s="459"/>
      <c r="E16" s="459"/>
      <c r="F16" s="484"/>
      <c r="G16" s="457"/>
      <c r="H16" s="457"/>
      <c r="I16" s="255"/>
    </row>
    <row r="17" spans="1:9" ht="15">
      <c r="A17" s="485" t="s">
        <v>218</v>
      </c>
      <c r="B17" s="486"/>
      <c r="C17" s="487"/>
      <c r="D17" s="488"/>
      <c r="E17" s="190"/>
      <c r="F17" s="168"/>
      <c r="G17" s="225"/>
      <c r="H17" s="226"/>
      <c r="I17" s="255"/>
    </row>
    <row r="18" spans="1:9" ht="15">
      <c r="A18" s="443" t="s">
        <v>286</v>
      </c>
      <c r="B18" s="444"/>
      <c r="C18" s="445"/>
      <c r="D18" s="446"/>
      <c r="E18" s="168"/>
      <c r="F18" s="168"/>
      <c r="G18" s="168"/>
      <c r="H18" s="335"/>
      <c r="I18" s="255"/>
    </row>
    <row r="19" spans="1:9" ht="15.75" thickBot="1">
      <c r="A19" s="255"/>
      <c r="B19" s="255"/>
      <c r="C19" s="255"/>
      <c r="D19" s="255"/>
      <c r="E19" s="255"/>
      <c r="F19" s="255"/>
      <c r="G19" s="255"/>
      <c r="H19" s="255"/>
      <c r="I19" s="255"/>
    </row>
    <row r="20" spans="1:9" ht="16.5" thickBot="1" thickTop="1">
      <c r="A20" s="480" t="s">
        <v>219</v>
      </c>
      <c r="B20" s="481"/>
      <c r="C20" s="481"/>
      <c r="D20" s="481"/>
      <c r="E20" s="481"/>
      <c r="F20" s="481"/>
      <c r="G20" s="481"/>
      <c r="H20" s="481"/>
      <c r="I20" s="482"/>
    </row>
    <row r="21" spans="1:9" ht="15.75" thickTop="1">
      <c r="A21" s="489" t="s">
        <v>220</v>
      </c>
      <c r="B21" s="490"/>
      <c r="C21" s="336" t="s">
        <v>221</v>
      </c>
      <c r="D21" s="336" t="s">
        <v>222</v>
      </c>
      <c r="E21" s="336" t="s">
        <v>223</v>
      </c>
      <c r="F21" s="491" t="s">
        <v>294</v>
      </c>
      <c r="G21" s="491"/>
      <c r="H21" s="491"/>
      <c r="I21" s="492"/>
    </row>
    <row r="22" spans="1:9" ht="78" customHeight="1">
      <c r="A22" s="477" t="s">
        <v>227</v>
      </c>
      <c r="B22" s="478"/>
      <c r="C22" s="369"/>
      <c r="D22" s="370"/>
      <c r="E22" s="371"/>
      <c r="F22" s="479"/>
      <c r="G22" s="475"/>
      <c r="H22" s="475"/>
      <c r="I22" s="476"/>
    </row>
    <row r="23" spans="1:9" ht="78" customHeight="1">
      <c r="A23" s="473" t="s">
        <v>228</v>
      </c>
      <c r="B23" s="474"/>
      <c r="C23" s="369"/>
      <c r="D23" s="370"/>
      <c r="E23" s="371"/>
      <c r="F23" s="475"/>
      <c r="G23" s="475"/>
      <c r="H23" s="475"/>
      <c r="I23" s="476"/>
    </row>
    <row r="24" spans="1:9" ht="78" customHeight="1">
      <c r="A24" s="473" t="s">
        <v>229</v>
      </c>
      <c r="B24" s="474"/>
      <c r="C24" s="369"/>
      <c r="D24" s="370"/>
      <c r="E24" s="371"/>
      <c r="F24" s="475"/>
      <c r="G24" s="475"/>
      <c r="H24" s="475"/>
      <c r="I24" s="476"/>
    </row>
    <row r="25" spans="1:9" ht="78" customHeight="1">
      <c r="A25" s="473" t="s">
        <v>230</v>
      </c>
      <c r="B25" s="474"/>
      <c r="C25" s="369"/>
      <c r="D25" s="370"/>
      <c r="E25" s="371"/>
      <c r="F25" s="475"/>
      <c r="G25" s="475"/>
      <c r="H25" s="475"/>
      <c r="I25" s="476"/>
    </row>
    <row r="26" spans="1:9" ht="78" customHeight="1">
      <c r="A26" s="473" t="s">
        <v>224</v>
      </c>
      <c r="B26" s="474"/>
      <c r="C26" s="369"/>
      <c r="D26" s="370"/>
      <c r="E26" s="371"/>
      <c r="F26" s="475"/>
      <c r="G26" s="475"/>
      <c r="H26" s="475"/>
      <c r="I26" s="476"/>
    </row>
    <row r="27" spans="1:9" ht="93" customHeight="1">
      <c r="A27" s="495" t="s">
        <v>312</v>
      </c>
      <c r="B27" s="496"/>
      <c r="C27" s="369"/>
      <c r="D27" s="370"/>
      <c r="E27" s="371"/>
      <c r="F27" s="475"/>
      <c r="G27" s="475"/>
      <c r="H27" s="475"/>
      <c r="I27" s="476"/>
    </row>
    <row r="28" spans="1:9" ht="78" customHeight="1">
      <c r="A28" s="495" t="s">
        <v>313</v>
      </c>
      <c r="B28" s="496"/>
      <c r="C28" s="369"/>
      <c r="D28" s="370"/>
      <c r="E28" s="371"/>
      <c r="F28" s="470"/>
      <c r="G28" s="471"/>
      <c r="H28" s="471"/>
      <c r="I28" s="472"/>
    </row>
    <row r="29" spans="1:9" ht="78" customHeight="1" thickBot="1">
      <c r="A29" s="460" t="s">
        <v>225</v>
      </c>
      <c r="B29" s="461"/>
      <c r="C29" s="369"/>
      <c r="D29" s="370"/>
      <c r="E29" s="371"/>
      <c r="F29" s="462"/>
      <c r="G29" s="462"/>
      <c r="H29" s="462"/>
      <c r="I29" s="463"/>
    </row>
    <row r="30" ht="15.75" thickTop="1"/>
  </sheetData>
  <sheetProtection selectLockedCells="1"/>
  <mergeCells count="43">
    <mergeCell ref="A21:B21"/>
    <mergeCell ref="F21:I21"/>
    <mergeCell ref="A11:C11"/>
    <mergeCell ref="E11:E12"/>
    <mergeCell ref="A12:C12"/>
    <mergeCell ref="A28:B28"/>
    <mergeCell ref="A26:B26"/>
    <mergeCell ref="F26:I26"/>
    <mergeCell ref="A27:B27"/>
    <mergeCell ref="F27:I27"/>
    <mergeCell ref="A1:I1"/>
    <mergeCell ref="A2:I2"/>
    <mergeCell ref="A3:I3"/>
    <mergeCell ref="A4:I4"/>
    <mergeCell ref="A20:I20"/>
    <mergeCell ref="A24:B24"/>
    <mergeCell ref="F24:I24"/>
    <mergeCell ref="F15:F16"/>
    <mergeCell ref="A17:B17"/>
    <mergeCell ref="C17:D17"/>
    <mergeCell ref="A25:B25"/>
    <mergeCell ref="F25:I25"/>
    <mergeCell ref="A22:B22"/>
    <mergeCell ref="F22:I22"/>
    <mergeCell ref="A23:B23"/>
    <mergeCell ref="F23:I23"/>
    <mergeCell ref="A29:B29"/>
    <mergeCell ref="F29:I29"/>
    <mergeCell ref="G15:G16"/>
    <mergeCell ref="H15:H16"/>
    <mergeCell ref="A7:H7"/>
    <mergeCell ref="B8:E8"/>
    <mergeCell ref="F8:H12"/>
    <mergeCell ref="B9:E9"/>
    <mergeCell ref="B10:E10"/>
    <mergeCell ref="F28:I28"/>
    <mergeCell ref="A18:B18"/>
    <mergeCell ref="C18:D18"/>
    <mergeCell ref="A13:H13"/>
    <mergeCell ref="A14:H14"/>
    <mergeCell ref="A15:B16"/>
    <mergeCell ref="C15:D16"/>
    <mergeCell ref="E15:E16"/>
  </mergeCells>
  <conditionalFormatting sqref="B8:E8">
    <cfRule type="cellIs" priority="2" dxfId="4" operator="equal">
      <formula>0</formula>
    </cfRule>
  </conditionalFormatting>
  <conditionalFormatting sqref="D11:D12">
    <cfRule type="cellIs" priority="1" dxfId="4" operator="lessThan">
      <formula>36526</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J27"/>
  <sheetViews>
    <sheetView zoomScalePageLayoutView="0" workbookViewId="0" topLeftCell="A1">
      <selection activeCell="C19" sqref="C19"/>
    </sheetView>
  </sheetViews>
  <sheetFormatPr defaultColWidth="9.140625" defaultRowHeight="15"/>
  <cols>
    <col min="1" max="1" width="36.421875" style="0" customWidth="1"/>
    <col min="2" max="2" width="2.8515625" style="0" customWidth="1"/>
    <col min="3" max="3" width="22.8515625" style="0" customWidth="1"/>
    <col min="4" max="4" width="13.8515625" style="0" customWidth="1"/>
    <col min="6" max="6" width="9.7109375" style="0" bestFit="1" customWidth="1"/>
  </cols>
  <sheetData>
    <row r="1" spans="1:10" ht="15.75">
      <c r="A1" s="422" t="s">
        <v>288</v>
      </c>
      <c r="B1" s="422"/>
      <c r="C1" s="422"/>
      <c r="D1" s="422"/>
      <c r="E1" s="422"/>
      <c r="F1" s="422"/>
      <c r="G1" s="422"/>
      <c r="H1" s="422"/>
      <c r="I1" s="422"/>
      <c r="J1" s="255"/>
    </row>
    <row r="2" spans="1:10" ht="15.75">
      <c r="A2" s="423" t="s">
        <v>289</v>
      </c>
      <c r="B2" s="423"/>
      <c r="C2" s="423"/>
      <c r="D2" s="423"/>
      <c r="E2" s="423"/>
      <c r="F2" s="423"/>
      <c r="G2" s="423"/>
      <c r="H2" s="423"/>
      <c r="I2" s="423"/>
      <c r="J2" s="255"/>
    </row>
    <row r="3" spans="1:10" ht="15.75">
      <c r="A3" s="422" t="s">
        <v>290</v>
      </c>
      <c r="B3" s="422"/>
      <c r="C3" s="422"/>
      <c r="D3" s="422"/>
      <c r="E3" s="422"/>
      <c r="F3" s="422"/>
      <c r="G3" s="422"/>
      <c r="H3" s="422"/>
      <c r="I3" s="422"/>
      <c r="J3" s="255"/>
    </row>
    <row r="4" spans="1:10" ht="15.75">
      <c r="A4" s="422" t="s">
        <v>291</v>
      </c>
      <c r="B4" s="422"/>
      <c r="C4" s="422"/>
      <c r="D4" s="422"/>
      <c r="E4" s="422"/>
      <c r="F4" s="422"/>
      <c r="G4" s="422"/>
      <c r="H4" s="422"/>
      <c r="I4" s="422"/>
      <c r="J4" s="255"/>
    </row>
    <row r="5" spans="1:10" ht="15">
      <c r="A5" s="255"/>
      <c r="B5" s="255"/>
      <c r="C5" s="255"/>
      <c r="D5" s="255"/>
      <c r="E5" s="255"/>
      <c r="F5" s="255"/>
      <c r="G5" s="255"/>
      <c r="H5" s="255"/>
      <c r="I5" s="255"/>
      <c r="J5" s="255"/>
    </row>
    <row r="6" spans="1:10" ht="15">
      <c r="A6" s="438"/>
      <c r="B6" s="438"/>
      <c r="C6" s="438"/>
      <c r="D6" s="438"/>
      <c r="E6" s="438"/>
      <c r="F6" s="438"/>
      <c r="G6" s="438"/>
      <c r="H6" s="438"/>
      <c r="I6" s="438"/>
      <c r="J6" s="438"/>
    </row>
    <row r="7" spans="1:10" ht="15.75">
      <c r="A7" s="439" t="s">
        <v>297</v>
      </c>
      <c r="B7" s="439"/>
      <c r="C7" s="439"/>
      <c r="D7" s="439"/>
      <c r="E7" s="439"/>
      <c r="F7" s="439"/>
      <c r="G7" s="439"/>
      <c r="H7" s="439"/>
      <c r="I7" s="439"/>
      <c r="J7" s="439"/>
    </row>
    <row r="8" spans="1:10" ht="15">
      <c r="A8" s="275" t="s">
        <v>2</v>
      </c>
      <c r="B8" s="466">
        <f>'1. Checklist, Certif &amp; Instr'!C11</f>
        <v>0</v>
      </c>
      <c r="C8" s="466"/>
      <c r="D8" s="466"/>
      <c r="E8" s="466"/>
      <c r="F8" s="255"/>
      <c r="G8" s="255"/>
      <c r="H8" s="255"/>
      <c r="I8" s="255"/>
      <c r="J8" s="255"/>
    </row>
    <row r="9" spans="1:10" ht="15">
      <c r="A9" s="275" t="s">
        <v>213</v>
      </c>
      <c r="B9" s="468">
        <f>'1. Checklist, Certif &amp; Instr'!C12</f>
        <v>0</v>
      </c>
      <c r="C9" s="468"/>
      <c r="D9" s="468"/>
      <c r="E9" s="468"/>
      <c r="F9" s="279"/>
      <c r="G9" s="255"/>
      <c r="H9" s="255"/>
      <c r="I9" s="255"/>
      <c r="J9" s="255"/>
    </row>
    <row r="10" spans="1:10" ht="15">
      <c r="A10" s="275" t="s">
        <v>214</v>
      </c>
      <c r="B10" s="469">
        <f>'1. Checklist, Certif &amp; Instr'!C14</f>
        <v>0</v>
      </c>
      <c r="C10" s="469"/>
      <c r="D10" s="469"/>
      <c r="E10" s="469"/>
      <c r="F10" s="280"/>
      <c r="G10" s="255"/>
      <c r="H10" s="255"/>
      <c r="I10" s="255"/>
      <c r="J10" s="255"/>
    </row>
    <row r="11" spans="1:10" ht="15">
      <c r="A11" s="493" t="s">
        <v>215</v>
      </c>
      <c r="B11" s="493"/>
      <c r="C11" s="493"/>
      <c r="D11" s="189">
        <f>'1. Checklist, Certif &amp; Instr'!F8</f>
        <v>0</v>
      </c>
      <c r="E11" s="494"/>
      <c r="F11" s="255"/>
      <c r="G11" s="255"/>
      <c r="H11" s="255"/>
      <c r="I11" s="255"/>
      <c r="J11" s="255"/>
    </row>
    <row r="12" spans="1:10" ht="15">
      <c r="A12" s="493" t="s">
        <v>216</v>
      </c>
      <c r="B12" s="493"/>
      <c r="C12" s="493"/>
      <c r="D12" s="189">
        <f>'1. Checklist, Certif &amp; Instr'!H8</f>
        <v>0</v>
      </c>
      <c r="E12" s="494"/>
      <c r="F12" s="255"/>
      <c r="G12" s="255"/>
      <c r="H12" s="255"/>
      <c r="I12" s="255"/>
      <c r="J12" s="255"/>
    </row>
    <row r="13" spans="1:10" ht="15">
      <c r="A13" s="255"/>
      <c r="B13" s="255"/>
      <c r="C13" s="255"/>
      <c r="D13" s="255"/>
      <c r="E13" s="255"/>
      <c r="F13" s="255"/>
      <c r="G13" s="255"/>
      <c r="H13" s="255"/>
      <c r="I13" s="255"/>
      <c r="J13" s="255"/>
    </row>
    <row r="14" spans="1:10" ht="15">
      <c r="A14" s="255"/>
      <c r="B14" s="255"/>
      <c r="C14" s="255"/>
      <c r="D14" s="255"/>
      <c r="E14" s="255"/>
      <c r="F14" s="255"/>
      <c r="G14" s="255"/>
      <c r="H14" s="255"/>
      <c r="I14" s="255"/>
      <c r="J14" s="255"/>
    </row>
    <row r="15" spans="1:10" ht="15">
      <c r="A15" s="281"/>
      <c r="B15" s="255"/>
      <c r="C15" s="255"/>
      <c r="D15" s="255"/>
      <c r="E15" s="255"/>
      <c r="F15" s="255"/>
      <c r="G15" s="255"/>
      <c r="H15" s="255"/>
      <c r="I15" s="255"/>
      <c r="J15" s="255"/>
    </row>
    <row r="16" spans="1:10" ht="15.75">
      <c r="A16" s="497" t="s">
        <v>272</v>
      </c>
      <c r="B16" s="498"/>
      <c r="C16" s="499"/>
      <c r="D16" s="337"/>
      <c r="E16" s="280"/>
      <c r="F16" s="255"/>
      <c r="G16" s="255"/>
      <c r="H16" s="255"/>
      <c r="I16" s="255"/>
      <c r="J16" s="255"/>
    </row>
    <row r="17" spans="1:10" ht="15">
      <c r="A17" s="338" t="s">
        <v>238</v>
      </c>
      <c r="B17" s="339"/>
      <c r="C17" s="276">
        <v>0</v>
      </c>
      <c r="D17" s="255"/>
      <c r="E17" s="255"/>
      <c r="F17" s="255"/>
      <c r="G17" s="255"/>
      <c r="H17" s="255"/>
      <c r="I17" s="255"/>
      <c r="J17" s="255"/>
    </row>
    <row r="18" spans="1:10" ht="15">
      <c r="A18" s="338" t="s">
        <v>237</v>
      </c>
      <c r="B18" s="339"/>
      <c r="C18" s="276">
        <v>0</v>
      </c>
      <c r="D18" s="255"/>
      <c r="E18" s="255"/>
      <c r="F18" s="255"/>
      <c r="G18" s="255"/>
      <c r="H18" s="255"/>
      <c r="I18" s="255"/>
      <c r="J18" s="255"/>
    </row>
    <row r="19" spans="1:10" ht="15">
      <c r="A19" s="338" t="s">
        <v>239</v>
      </c>
      <c r="B19" s="339"/>
      <c r="C19" s="276">
        <v>0</v>
      </c>
      <c r="D19" s="255"/>
      <c r="E19" s="255"/>
      <c r="F19" s="255"/>
      <c r="G19" s="255"/>
      <c r="H19" s="255"/>
      <c r="I19" s="255"/>
      <c r="J19" s="255"/>
    </row>
    <row r="20" spans="1:10" ht="15">
      <c r="A20" s="338" t="s">
        <v>240</v>
      </c>
      <c r="B20" s="339"/>
      <c r="C20" s="276">
        <v>0</v>
      </c>
      <c r="D20" s="255"/>
      <c r="E20" s="255"/>
      <c r="F20" s="255"/>
      <c r="G20" s="255"/>
      <c r="H20" s="255"/>
      <c r="I20" s="255"/>
      <c r="J20" s="255"/>
    </row>
    <row r="21" spans="1:10" ht="15">
      <c r="A21" s="338" t="s">
        <v>241</v>
      </c>
      <c r="B21" s="340"/>
      <c r="C21" s="277">
        <v>0</v>
      </c>
      <c r="D21" s="255"/>
      <c r="E21" s="255"/>
      <c r="F21" s="255"/>
      <c r="G21" s="255"/>
      <c r="H21" s="255"/>
      <c r="I21" s="255"/>
      <c r="J21" s="255"/>
    </row>
    <row r="22" spans="1:10" ht="15">
      <c r="A22" s="255"/>
      <c r="B22" s="255"/>
      <c r="C22" s="255"/>
      <c r="D22" s="255"/>
      <c r="E22" s="255"/>
      <c r="F22" s="255"/>
      <c r="G22" s="255"/>
      <c r="H22" s="255"/>
      <c r="I22" s="255"/>
      <c r="J22" s="255"/>
    </row>
    <row r="23" spans="1:10" ht="15">
      <c r="A23" s="255"/>
      <c r="B23" s="255"/>
      <c r="C23" s="255"/>
      <c r="D23" s="255"/>
      <c r="E23" s="255"/>
      <c r="F23" s="255"/>
      <c r="G23" s="255"/>
      <c r="H23" s="255"/>
      <c r="I23" s="255"/>
      <c r="J23" s="255"/>
    </row>
    <row r="24" spans="1:10" ht="15">
      <c r="A24" s="255"/>
      <c r="B24" s="255"/>
      <c r="C24" s="255"/>
      <c r="D24" s="255"/>
      <c r="E24" s="255"/>
      <c r="F24" s="255"/>
      <c r="G24" s="255"/>
      <c r="H24" s="255"/>
      <c r="I24" s="255"/>
      <c r="J24" s="255"/>
    </row>
    <row r="25" spans="1:10" ht="15">
      <c r="A25" s="255"/>
      <c r="B25" s="255"/>
      <c r="C25" s="255"/>
      <c r="D25" s="255"/>
      <c r="E25" s="255"/>
      <c r="F25" s="255"/>
      <c r="G25" s="255"/>
      <c r="H25" s="255"/>
      <c r="I25" s="255"/>
      <c r="J25" s="255"/>
    </row>
    <row r="26" spans="1:10" ht="15">
      <c r="A26" s="255"/>
      <c r="B26" s="255"/>
      <c r="C26" s="255"/>
      <c r="D26" s="255"/>
      <c r="E26" s="255"/>
      <c r="F26" s="255"/>
      <c r="G26" s="255"/>
      <c r="H26" s="255"/>
      <c r="I26" s="255"/>
      <c r="J26" s="255"/>
    </row>
    <row r="27" spans="1:10" ht="15">
      <c r="A27" s="255"/>
      <c r="B27" s="255"/>
      <c r="C27" s="255"/>
      <c r="D27" s="255"/>
      <c r="E27" s="255"/>
      <c r="F27" s="255"/>
      <c r="G27" s="255"/>
      <c r="H27" s="255"/>
      <c r="I27" s="255"/>
      <c r="J27" s="255"/>
    </row>
  </sheetData>
  <sheetProtection sheet="1" objects="1" scenarios="1" selectLockedCells="1"/>
  <mergeCells count="13">
    <mergeCell ref="A16:C16"/>
    <mergeCell ref="B8:E8"/>
    <mergeCell ref="B9:E9"/>
    <mergeCell ref="B10:E10"/>
    <mergeCell ref="A11:C11"/>
    <mergeCell ref="E11:E12"/>
    <mergeCell ref="A12:C12"/>
    <mergeCell ref="A1:I1"/>
    <mergeCell ref="A2:I2"/>
    <mergeCell ref="A3:I3"/>
    <mergeCell ref="A4:I4"/>
    <mergeCell ref="A6:J6"/>
    <mergeCell ref="A7:J7"/>
  </mergeCells>
  <conditionalFormatting sqref="B8:E8">
    <cfRule type="cellIs" priority="2" dxfId="4" operator="equal">
      <formula>0</formula>
    </cfRule>
  </conditionalFormatting>
  <conditionalFormatting sqref="D11:D12">
    <cfRule type="cellIs" priority="1" dxfId="4" operator="lessThan">
      <formula>36526</formula>
    </cfRule>
  </conditionalFormatting>
  <printOptions/>
  <pageMargins left="0.7" right="0.7" top="0.5" bottom="0.5" header="0.3" footer="0.3"/>
  <pageSetup horizontalDpi="600" verticalDpi="600" orientation="landscape" scale="93"/>
  <headerFooter>
    <oddHeader>&amp;CAlameda County HCD</oddHeader>
    <oddFooter>&amp;LAlameda County Annual Financial Report</oddFooter>
  </headerFooter>
</worksheet>
</file>

<file path=xl/worksheets/sheet7.xml><?xml version="1.0" encoding="utf-8"?>
<worksheet xmlns="http://schemas.openxmlformats.org/spreadsheetml/2006/main" xmlns:r="http://schemas.openxmlformats.org/officeDocument/2006/relationships">
  <sheetPr codeName="Sheet7"/>
  <dimension ref="A1:J16"/>
  <sheetViews>
    <sheetView tabSelected="1" zoomScalePageLayoutView="0" workbookViewId="0" topLeftCell="A1">
      <selection activeCell="B16" sqref="B16"/>
    </sheetView>
  </sheetViews>
  <sheetFormatPr defaultColWidth="9.140625" defaultRowHeight="15"/>
  <cols>
    <col min="1" max="1" width="58.8515625" style="0" customWidth="1"/>
    <col min="2" max="2" width="10.421875" style="0" customWidth="1"/>
    <col min="3" max="3" width="12.7109375" style="0" bestFit="1" customWidth="1"/>
    <col min="4" max="4" width="22.28125" style="0" bestFit="1" customWidth="1"/>
  </cols>
  <sheetData>
    <row r="1" spans="1:10" ht="15">
      <c r="A1" s="181" t="s">
        <v>246</v>
      </c>
      <c r="B1" s="181"/>
      <c r="C1" s="181"/>
      <c r="D1" s="181"/>
      <c r="E1" s="181"/>
      <c r="F1" s="181"/>
      <c r="G1" s="181"/>
      <c r="H1" s="181"/>
      <c r="I1" s="181"/>
      <c r="J1" s="181"/>
    </row>
    <row r="2" spans="1:10" ht="15">
      <c r="A2" s="181"/>
      <c r="B2" s="181"/>
      <c r="C2" s="181"/>
      <c r="D2" s="181"/>
      <c r="E2" s="181"/>
      <c r="F2" s="181"/>
      <c r="G2" s="181"/>
      <c r="H2" s="181"/>
      <c r="I2" s="181"/>
      <c r="J2" s="181"/>
    </row>
    <row r="3" spans="1:10" ht="15">
      <c r="A3" s="182"/>
      <c r="B3" s="182" t="s">
        <v>256</v>
      </c>
      <c r="C3" s="182" t="s">
        <v>257</v>
      </c>
      <c r="D3" s="502" t="s">
        <v>245</v>
      </c>
      <c r="E3" s="502"/>
      <c r="F3" s="502"/>
      <c r="G3" s="502"/>
      <c r="H3" s="502"/>
      <c r="I3" s="502"/>
      <c r="J3" s="181"/>
    </row>
    <row r="4" spans="1:10" ht="15">
      <c r="A4" s="183" t="s">
        <v>265</v>
      </c>
      <c r="B4" s="186" t="e">
        <f>'4. Cash Flow Analysis'!G31</f>
        <v>#DIV/0!</v>
      </c>
      <c r="C4" s="184" t="e">
        <f>IF(B4&gt;5%,"NO","Yes")</f>
        <v>#DIV/0!</v>
      </c>
      <c r="D4" s="503" t="s">
        <v>247</v>
      </c>
      <c r="E4" s="504"/>
      <c r="F4" s="504"/>
      <c r="G4" s="504"/>
      <c r="H4" s="504"/>
      <c r="I4" s="505"/>
      <c r="J4" s="181"/>
    </row>
    <row r="5" spans="1:10" ht="33.75" customHeight="1">
      <c r="A5" s="187" t="s">
        <v>258</v>
      </c>
      <c r="B5" s="186" t="e">
        <f>'2. Operating Costs'!G34/'4. Cash Flow Analysis'!G29</f>
        <v>#DIV/0!</v>
      </c>
      <c r="C5" s="184" t="e">
        <f>IF(B5&gt;3%,"NO","YES")</f>
        <v>#DIV/0!</v>
      </c>
      <c r="D5" s="506" t="s">
        <v>266</v>
      </c>
      <c r="E5" s="507"/>
      <c r="F5" s="507"/>
      <c r="G5" s="507"/>
      <c r="H5" s="507"/>
      <c r="I5" s="508"/>
      <c r="J5" s="181"/>
    </row>
    <row r="6" spans="1:10" ht="42.75" customHeight="1">
      <c r="A6" s="183" t="s">
        <v>268</v>
      </c>
      <c r="B6" t="e">
        <f>'6. Audit'!C20/'2. Operating Costs'!G85*365</f>
        <v>#DIV/0!</v>
      </c>
      <c r="C6" s="184" t="e">
        <f>IF(B6&gt;45,"NO","YES")</f>
        <v>#DIV/0!</v>
      </c>
      <c r="D6" s="501" t="s">
        <v>251</v>
      </c>
      <c r="E6" s="501"/>
      <c r="F6" s="501"/>
      <c r="G6" s="501"/>
      <c r="H6" s="501"/>
      <c r="I6" s="501"/>
      <c r="J6" s="181"/>
    </row>
    <row r="7" spans="1:10" ht="43.5" customHeight="1">
      <c r="A7" s="183" t="s">
        <v>259</v>
      </c>
      <c r="B7" s="183" t="e">
        <f>'6. Audit'!C17/'4. Cash Flow Analysis'!G29*365</f>
        <v>#DIV/0!</v>
      </c>
      <c r="C7" s="184" t="e">
        <f>IF(B7&gt;30,"NO","YES")</f>
        <v>#DIV/0!</v>
      </c>
      <c r="D7" s="501" t="s">
        <v>252</v>
      </c>
      <c r="E7" s="501"/>
      <c r="F7" s="501"/>
      <c r="G7" s="501"/>
      <c r="H7" s="501"/>
      <c r="I7" s="501"/>
      <c r="J7" s="181"/>
    </row>
    <row r="8" spans="1:10" ht="31.5" customHeight="1">
      <c r="A8" s="187" t="s">
        <v>260</v>
      </c>
      <c r="B8" s="183" t="e">
        <f>'6. Audit'!C18/'6. Audit'!C19</f>
        <v>#DIV/0!</v>
      </c>
      <c r="C8" s="184" t="e">
        <f>IF(B8&lt;1,"NO","YES")</f>
        <v>#DIV/0!</v>
      </c>
      <c r="D8" s="501" t="s">
        <v>249</v>
      </c>
      <c r="E8" s="501"/>
      <c r="F8" s="501"/>
      <c r="G8" s="501"/>
      <c r="H8" s="501"/>
      <c r="I8" s="501"/>
      <c r="J8" s="181"/>
    </row>
    <row r="9" spans="1:10" ht="59.25" customHeight="1">
      <c r="A9" s="192" t="s">
        <v>261</v>
      </c>
      <c r="B9" s="193">
        <f>'5. Reserve Balances'!C18</f>
        <v>0</v>
      </c>
      <c r="C9" s="184" t="str">
        <f>IF(B9&gt;=('2. Operating Costs'!G85+'4. Cash Flow Analysis'!G65)/2,"YES",IF('Indicator Sheet'!B9&gt;=0.02*'4. Cash Flow Analysis'!G29*'1. Checklist, Certif &amp; Instr'!C15*(1-0.0105*'1. Checklist, Certif &amp; Instr'!C15),"YES","NO"))</f>
        <v>YES</v>
      </c>
      <c r="D9" s="500" t="s">
        <v>253</v>
      </c>
      <c r="E9" s="500"/>
      <c r="F9" s="500"/>
      <c r="G9" s="500"/>
      <c r="H9" s="500"/>
      <c r="I9" s="500"/>
      <c r="J9" s="181"/>
    </row>
    <row r="10" spans="1:10" ht="55.5" customHeight="1">
      <c r="A10" s="187" t="s">
        <v>262</v>
      </c>
      <c r="B10" s="191">
        <f>'5. Reserve Balances'!E18</f>
        <v>0</v>
      </c>
      <c r="C10" s="184" t="str">
        <f>IF(B10&gt;=600*'1. Checklist, Certif &amp; Instr'!C15*'1. Checklist, Certif &amp; Instr'!K11,"YES","NO")</f>
        <v>YES</v>
      </c>
      <c r="D10" s="500" t="s">
        <v>270</v>
      </c>
      <c r="E10" s="500"/>
      <c r="F10" s="500"/>
      <c r="G10" s="500"/>
      <c r="H10" s="500"/>
      <c r="I10" s="500"/>
      <c r="J10" s="181"/>
    </row>
    <row r="11" spans="1:10" ht="36.75" customHeight="1">
      <c r="A11" s="187" t="s">
        <v>269</v>
      </c>
      <c r="B11" s="188">
        <f>'4. Cash Flow Analysis'!G75</f>
        <v>0</v>
      </c>
      <c r="C11" s="184" t="str">
        <f>IF(B11&gt;0,"YES","NO")</f>
        <v>NO</v>
      </c>
      <c r="D11" s="501" t="s">
        <v>255</v>
      </c>
      <c r="E11" s="501"/>
      <c r="F11" s="501"/>
      <c r="G11" s="501"/>
      <c r="H11" s="501"/>
      <c r="I11" s="501"/>
      <c r="J11" s="181"/>
    </row>
    <row r="12" spans="1:10" ht="29.25" customHeight="1">
      <c r="A12" s="185" t="s">
        <v>263</v>
      </c>
      <c r="B12" s="185" t="e">
        <f>'4. Cash Flow Analysis'!G56/SUM('4. Cash Flow Analysis'!G59:G63)</f>
        <v>#DIV/0!</v>
      </c>
      <c r="C12" s="184" t="e">
        <f>IF(B12&gt;=1.25,"YES","NO")</f>
        <v>#DIV/0!</v>
      </c>
      <c r="D12" s="500" t="s">
        <v>264</v>
      </c>
      <c r="E12" s="500"/>
      <c r="F12" s="500"/>
      <c r="G12" s="500"/>
      <c r="H12" s="500"/>
      <c r="I12" s="500"/>
      <c r="J12" s="181"/>
    </row>
    <row r="13" spans="1:10" ht="15" customHeight="1">
      <c r="A13" s="183" t="s">
        <v>248</v>
      </c>
      <c r="B13" s="183"/>
      <c r="C13" s="183"/>
      <c r="D13" s="501" t="s">
        <v>271</v>
      </c>
      <c r="E13" s="501"/>
      <c r="F13" s="501"/>
      <c r="G13" s="501"/>
      <c r="H13" s="501"/>
      <c r="I13" s="501"/>
      <c r="J13" s="181"/>
    </row>
    <row r="14" spans="1:10" ht="15">
      <c r="A14" s="181"/>
      <c r="B14" s="181"/>
      <c r="C14" s="181"/>
      <c r="D14" s="181"/>
      <c r="E14" s="181"/>
      <c r="F14" s="181"/>
      <c r="G14" s="181"/>
      <c r="H14" s="181"/>
      <c r="I14" s="181"/>
      <c r="J14" s="181"/>
    </row>
    <row r="15" spans="1:2" ht="15">
      <c r="A15" s="233" t="s">
        <v>292</v>
      </c>
      <c r="B15">
        <f>MIN(0.02*'4. Cash Flow Analysis'!G29*'1. Checklist, Certif &amp; Instr'!C15*(1-0.0105*'1. Checklist, Certif &amp; Instr'!C15),('2. Operating Costs'!G85+'4. Cash Flow Analysis'!G65)/2)</f>
        <v>0</v>
      </c>
    </row>
    <row r="16" spans="1:3" ht="15">
      <c r="A16" s="233" t="s">
        <v>293</v>
      </c>
      <c r="B16">
        <f>600*'1. Checklist, Certif &amp; Instr'!C15*'1. Checklist, Certif &amp; Instr'!K11</f>
        <v>0</v>
      </c>
      <c r="C16" s="194"/>
    </row>
  </sheetData>
  <sheetProtection/>
  <mergeCells count="11">
    <mergeCell ref="D3:I3"/>
    <mergeCell ref="D4:I4"/>
    <mergeCell ref="D5:I5"/>
    <mergeCell ref="D8:I8"/>
    <mergeCell ref="D9:I9"/>
    <mergeCell ref="D10:I10"/>
    <mergeCell ref="D11:I11"/>
    <mergeCell ref="D7:I7"/>
    <mergeCell ref="D6:I6"/>
    <mergeCell ref="D12:I12"/>
    <mergeCell ref="D13:I13"/>
  </mergeCells>
  <printOptions/>
  <pageMargins left="0.7" right="0.7" top="0.5" bottom="0.5" header="0.3" footer="0.3"/>
  <pageSetup horizontalDpi="600" verticalDpi="600" orientation="landscape" scale="93"/>
  <headerFooter>
    <oddHeader>&amp;CAlameda County HCD</oddHeader>
    <oddFooter>&amp;LAlameda County Annual Financial Report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 Jeffrey</dc:creator>
  <cp:keywords/>
  <dc:description/>
  <cp:lastModifiedBy>Anjanette Z. Scott</cp:lastModifiedBy>
  <cp:lastPrinted>2013-06-20T18:16:45Z</cp:lastPrinted>
  <dcterms:created xsi:type="dcterms:W3CDTF">2012-08-09T01:22:24Z</dcterms:created>
  <dcterms:modified xsi:type="dcterms:W3CDTF">2013-07-26T16:07:36Z</dcterms:modified>
  <cp:category/>
  <cp:version/>
  <cp:contentType/>
  <cp:contentStatus/>
</cp:coreProperties>
</file>