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24226"/>
  <mc:AlternateContent xmlns:mc="http://schemas.openxmlformats.org/markup-compatibility/2006">
    <mc:Choice Requires="x15">
      <x15ac:absPath xmlns:x15ac="http://schemas.microsoft.com/office/spreadsheetml/2010/11/ac" url="I:\PURCHASING\PurchContract\Word\J. Favela\!Specialist\!!CURRENT CONTRACTS\RFP 902281 - Pharmacy Benefits\2-RFPQ\Bid Form\"/>
    </mc:Choice>
  </mc:AlternateContent>
  <xr:revisionPtr revIDLastSave="0" documentId="13_ncr:1_{FC03AD8B-AC5D-4B09-A244-31C31C585A8A}" xr6:coauthVersionLast="47" xr6:coauthVersionMax="47" xr10:uidLastSave="{00000000-0000-0000-0000-000000000000}"/>
  <bookViews>
    <workbookView xWindow="-110" yWindow="-110" windowWidth="19420" windowHeight="10300" xr2:uid="{00000000-000D-0000-FFFF-FFFF00000000}"/>
  </bookViews>
  <sheets>
    <sheet name="Bid Form" sheetId="1" r:id="rId1"/>
    <sheet name="Saving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7" i="1" l="1"/>
  <c r="X8" i="1"/>
  <c r="X9" i="1"/>
  <c r="X10" i="1"/>
  <c r="X11" i="1"/>
  <c r="X12" i="1"/>
  <c r="X13" i="1"/>
  <c r="X14" i="1"/>
  <c r="X15" i="1"/>
  <c r="X16" i="1"/>
  <c r="X17" i="1"/>
  <c r="X18" i="1"/>
  <c r="X19" i="1"/>
  <c r="X20" i="1"/>
  <c r="X21" i="1"/>
  <c r="X22" i="1"/>
  <c r="X23" i="1"/>
  <c r="X24" i="1"/>
  <c r="X25" i="1"/>
  <c r="X26" i="1"/>
  <c r="X27" i="1"/>
  <c r="X6" i="1"/>
  <c r="V7" i="1"/>
  <c r="V8" i="1"/>
  <c r="V9" i="1"/>
  <c r="V10" i="1"/>
  <c r="V11" i="1"/>
  <c r="V12" i="1"/>
  <c r="V13" i="1"/>
  <c r="V14" i="1"/>
  <c r="V15" i="1"/>
  <c r="V16" i="1"/>
  <c r="V17" i="1"/>
  <c r="V18" i="1"/>
  <c r="V19" i="1"/>
  <c r="V20" i="1"/>
  <c r="V21" i="1"/>
  <c r="V22" i="1"/>
  <c r="V23" i="1"/>
  <c r="V24" i="1"/>
  <c r="V25" i="1"/>
  <c r="V26" i="1"/>
  <c r="V27" i="1"/>
  <c r="V6" i="1"/>
  <c r="R7" i="1"/>
  <c r="R8" i="1"/>
  <c r="R9" i="1"/>
  <c r="R10" i="1"/>
  <c r="R11" i="1"/>
  <c r="R12" i="1"/>
  <c r="R13" i="1"/>
  <c r="R14" i="1"/>
  <c r="R15" i="1"/>
  <c r="R16" i="1"/>
  <c r="R17" i="1"/>
  <c r="R18" i="1"/>
  <c r="R19" i="1"/>
  <c r="R20" i="1"/>
  <c r="R21" i="1"/>
  <c r="R22" i="1"/>
  <c r="R23" i="1"/>
  <c r="R24" i="1"/>
  <c r="R25" i="1"/>
  <c r="R26" i="1"/>
  <c r="R27" i="1"/>
  <c r="P7" i="1"/>
  <c r="P8" i="1"/>
  <c r="P9" i="1"/>
  <c r="P10" i="1"/>
  <c r="P11" i="1"/>
  <c r="P12" i="1"/>
  <c r="P13" i="1"/>
  <c r="P14" i="1"/>
  <c r="P15" i="1"/>
  <c r="P16" i="1"/>
  <c r="P17" i="1"/>
  <c r="P18" i="1"/>
  <c r="P19" i="1"/>
  <c r="P20" i="1"/>
  <c r="P21" i="1"/>
  <c r="P22" i="1"/>
  <c r="P23" i="1"/>
  <c r="P24" i="1"/>
  <c r="P25" i="1"/>
  <c r="P26" i="1"/>
  <c r="P27" i="1"/>
  <c r="R6" i="1"/>
  <c r="P6" i="1"/>
  <c r="L8" i="1"/>
  <c r="L7" i="1"/>
  <c r="L9" i="1"/>
  <c r="L10" i="1"/>
  <c r="L11" i="1"/>
  <c r="L12" i="1"/>
  <c r="L13" i="1"/>
  <c r="L14" i="1"/>
  <c r="L15" i="1"/>
  <c r="L16" i="1"/>
  <c r="L17" i="1"/>
  <c r="L18" i="1"/>
  <c r="L19" i="1"/>
  <c r="L20" i="1"/>
  <c r="L21" i="1"/>
  <c r="L22" i="1"/>
  <c r="L23" i="1"/>
  <c r="L24" i="1"/>
  <c r="L25" i="1"/>
  <c r="L26" i="1"/>
  <c r="L27" i="1"/>
  <c r="J7" i="1"/>
  <c r="J8" i="1"/>
  <c r="J9" i="1"/>
  <c r="J10" i="1"/>
  <c r="J11" i="1"/>
  <c r="J12" i="1"/>
  <c r="J13" i="1"/>
  <c r="J14" i="1"/>
  <c r="J15" i="1"/>
  <c r="J16" i="1"/>
  <c r="J17" i="1"/>
  <c r="J18" i="1"/>
  <c r="J19" i="1"/>
  <c r="J20" i="1"/>
  <c r="J21" i="1"/>
  <c r="J22" i="1"/>
  <c r="J23" i="1"/>
  <c r="J24" i="1"/>
  <c r="J25" i="1"/>
  <c r="J26" i="1"/>
  <c r="J27" i="1"/>
  <c r="T7" i="1"/>
  <c r="T8" i="1"/>
  <c r="T9" i="1"/>
  <c r="T10" i="1"/>
  <c r="T11" i="1"/>
  <c r="T12" i="1"/>
  <c r="T13" i="1"/>
  <c r="T14" i="1"/>
  <c r="T15" i="1"/>
  <c r="T16" i="1"/>
  <c r="T17" i="1"/>
  <c r="T18" i="1"/>
  <c r="T19" i="1"/>
  <c r="T20" i="1"/>
  <c r="T21" i="1"/>
  <c r="T22" i="1"/>
  <c r="T23" i="1"/>
  <c r="T24" i="1"/>
  <c r="T25" i="1"/>
  <c r="T26" i="1"/>
  <c r="T27" i="1"/>
  <c r="T6" i="1"/>
  <c r="H6" i="1"/>
  <c r="J6" i="1" s="1"/>
  <c r="L6" i="1" s="1"/>
  <c r="N27" i="1"/>
  <c r="N26" i="1"/>
  <c r="N25" i="1"/>
  <c r="N24" i="1"/>
  <c r="N23" i="1"/>
  <c r="N22" i="1"/>
  <c r="N21" i="1"/>
  <c r="N20" i="1"/>
  <c r="N19" i="1"/>
  <c r="N18" i="1"/>
  <c r="N17" i="1"/>
  <c r="N16" i="1"/>
  <c r="N15" i="1"/>
  <c r="N14" i="1"/>
  <c r="N13" i="1"/>
  <c r="N12" i="1"/>
  <c r="N11" i="1"/>
  <c r="N10" i="1"/>
  <c r="N9" i="1"/>
  <c r="N8" i="1"/>
  <c r="N7" i="1"/>
  <c r="N6" i="1"/>
  <c r="H7" i="1"/>
  <c r="H8" i="1"/>
  <c r="H9" i="1"/>
  <c r="H10" i="1"/>
  <c r="H11" i="1"/>
  <c r="H12" i="1"/>
  <c r="H13" i="1"/>
  <c r="H14" i="1"/>
  <c r="H15" i="1"/>
  <c r="H16" i="1"/>
  <c r="H17" i="1"/>
  <c r="H18" i="1"/>
  <c r="H19" i="1"/>
  <c r="H20" i="1"/>
  <c r="H21" i="1"/>
  <c r="H22" i="1"/>
  <c r="H23" i="1"/>
  <c r="H24" i="1"/>
  <c r="H25" i="1"/>
  <c r="H26" i="1"/>
  <c r="H27" i="1"/>
  <c r="Y25" i="1" l="1"/>
  <c r="Y9" i="1"/>
  <c r="Y16" i="1"/>
  <c r="Y24" i="1"/>
  <c r="Y10" i="1"/>
  <c r="Y6" i="1"/>
  <c r="Y14" i="1"/>
  <c r="Y12" i="1"/>
  <c r="Y20" i="1"/>
  <c r="Y8" i="1"/>
  <c r="Y26" i="1"/>
  <c r="Y18" i="1"/>
  <c r="Y23" i="1"/>
  <c r="Y7" i="1"/>
  <c r="Y15" i="1"/>
  <c r="Y17" i="1"/>
  <c r="Y22" i="1"/>
  <c r="Y27" i="1"/>
  <c r="Y19" i="1"/>
  <c r="Y13" i="1"/>
  <c r="Y11" i="1"/>
  <c r="Y21" i="1"/>
  <c r="Y29" i="1" l="1"/>
</calcChain>
</file>

<file path=xl/sharedStrings.xml><?xml version="1.0" encoding="utf-8"?>
<sst xmlns="http://schemas.openxmlformats.org/spreadsheetml/2006/main" count="157" uniqueCount="107">
  <si>
    <t>BID FORM-A</t>
  </si>
  <si>
    <t>The drugs listed below are a sample of those most commonly used by BHCS and is not guaranteed to represent all the drugs utilized by BHCS. The AWP stated below is for bid evaluation purposes only.  The County does not guarantee a minimum or maximum on the stated AWP, nor is it binding to the vendor.</t>
  </si>
  <si>
    <t>DRUG NAME</t>
  </si>
  <si>
    <t>Dosage</t>
  </si>
  <si>
    <t>Brand/ Generic</t>
  </si>
  <si>
    <t>Rx Qty</t>
  </si>
  <si>
    <t>A</t>
  </si>
  <si>
    <t>B</t>
  </si>
  <si>
    <t>Year 1</t>
  </si>
  <si>
    <t>Year 2</t>
  </si>
  <si>
    <t>Year 3</t>
  </si>
  <si>
    <t>3-Year Medication Subtotal (H1+H2+H3)</t>
  </si>
  <si>
    <t>C1</t>
  </si>
  <si>
    <t>D1</t>
  </si>
  <si>
    <t>E1</t>
  </si>
  <si>
    <t>F1</t>
  </si>
  <si>
    <t>G1</t>
  </si>
  <si>
    <t>H1</t>
  </si>
  <si>
    <t>C2</t>
  </si>
  <si>
    <t>D2</t>
  </si>
  <si>
    <t>E2</t>
  </si>
  <si>
    <t>F2</t>
  </si>
  <si>
    <t>G2</t>
  </si>
  <si>
    <t>H2</t>
  </si>
  <si>
    <t>C3</t>
  </si>
  <si>
    <t>D3</t>
  </si>
  <si>
    <t>E3</t>
  </si>
  <si>
    <t>F3</t>
  </si>
  <si>
    <t>G3</t>
  </si>
  <si>
    <t>H3</t>
  </si>
  <si>
    <t>Annual # RXS</t>
  </si>
  <si>
    <t>AWP</t>
  </si>
  <si>
    <t>% Discount</t>
  </si>
  <si>
    <t>Discount Amount (B*C1)</t>
  </si>
  <si>
    <t>Discount Amount B*C2</t>
  </si>
  <si>
    <t>Discount Amount B*C3</t>
  </si>
  <si>
    <t>10mg</t>
  </si>
  <si>
    <t>Generic</t>
  </si>
  <si>
    <t>Benztropine</t>
  </si>
  <si>
    <t>1mg</t>
  </si>
  <si>
    <t>Bupropion SR</t>
  </si>
  <si>
    <t>150mg</t>
  </si>
  <si>
    <t>Citalopram</t>
  </si>
  <si>
    <t>20mg</t>
  </si>
  <si>
    <t>30mg</t>
  </si>
  <si>
    <t>Divalproex DR</t>
  </si>
  <si>
    <t>500mg</t>
  </si>
  <si>
    <t>Fluoxetine</t>
  </si>
  <si>
    <t>Haloperidol Dec</t>
  </si>
  <si>
    <t>1 vial</t>
  </si>
  <si>
    <t>25mg</t>
  </si>
  <si>
    <t>Mirtazapine</t>
  </si>
  <si>
    <t>15mg</t>
  </si>
  <si>
    <t>Olanzapine</t>
  </si>
  <si>
    <t>Quetiapine</t>
  </si>
  <si>
    <t>200mg</t>
  </si>
  <si>
    <t>400mg</t>
  </si>
  <si>
    <t>Risperidone</t>
  </si>
  <si>
    <t>Sertraline</t>
  </si>
  <si>
    <t>100mg</t>
  </si>
  <si>
    <t>Trazodone</t>
  </si>
  <si>
    <t>Venlafaxine ER</t>
  </si>
  <si>
    <t>Ziprasidone</t>
  </si>
  <si>
    <t>80mg</t>
  </si>
  <si>
    <t>Zolpidem</t>
  </si>
  <si>
    <t>Paroxetine</t>
  </si>
  <si>
    <t>Aripiprazole</t>
  </si>
  <si>
    <t>Duloxetine</t>
  </si>
  <si>
    <t>Escitalopram</t>
  </si>
  <si>
    <t>Lamotrigine</t>
  </si>
  <si>
    <t>GRAND TOTAL:</t>
  </si>
  <si>
    <t>%</t>
  </si>
  <si>
    <t>Dispensing fee ($ per prescription)</t>
  </si>
  <si>
    <t>$/Rx</t>
  </si>
  <si>
    <t>EACH</t>
  </si>
  <si>
    <t>PMPM</t>
  </si>
  <si>
    <t>340B dispensing fee ($ per prescription)</t>
  </si>
  <si>
    <t>Prior authorization fee</t>
  </si>
  <si>
    <t>Formulary change fee</t>
  </si>
  <si>
    <t>MD addition/deletion fee</t>
  </si>
  <si>
    <t>Paper claim processing fee</t>
  </si>
  <si>
    <t>All user-driver query associated fees</t>
  </si>
  <si>
    <t>All programming and reporting fees</t>
  </si>
  <si>
    <t>HOUR</t>
  </si>
  <si>
    <t xml:space="preserve">DESCRIPTION </t>
  </si>
  <si>
    <t xml:space="preserve">Unit Of Measure </t>
  </si>
  <si>
    <t xml:space="preserve">Year 1 </t>
  </si>
  <si>
    <t xml:space="preserve">Year 3 </t>
  </si>
  <si>
    <t>Discount for Brand-Named Medication:
Post rollback AWP rate (AWP - %)</t>
  </si>
  <si>
    <t>Brand-named Medication: 
WAC rate (WAC - %)</t>
  </si>
  <si>
    <t>Discount for Generic Medication:
(AWP - %)</t>
  </si>
  <si>
    <t>*Guaranteed Generic Average Discount
(Generic Effective Rate)</t>
  </si>
  <si>
    <t xml:space="preserve">Prescription adjudication fee (per paid
prescription)                   </t>
  </si>
  <si>
    <t>Per member per month (PMPM) pricing
(alternative to prescription Adjudication fee</t>
  </si>
  <si>
    <t>Any eligibility-loading fee (monthly and per new client)</t>
  </si>
  <si>
    <t>340B Prescription adjudication fee (per paid prescription)</t>
  </si>
  <si>
    <t>* Applies to all generic medication. Annual calculation &amp; if necessary, payment to County</t>
  </si>
  <si>
    <t>These quotations will be evaluated as "Savings" in the evaluation criteria, not as part of the evaluation of cost. Please note that Contractor will be expected to provide the goods and services listed above at the rates quoted during the contract term. Vendor agrees that the prices quoted are the maximum they will charge during the term of any contract awarded as a result of this RFP.</t>
  </si>
  <si>
    <t>Dispense Fee
(Set fee paid from the County to Pharmacy)</t>
  </si>
  <si>
    <t>Annual Subtotal 
A*(G2)+F2</t>
  </si>
  <si>
    <t>Annual Subtotal 
A*(G3)+ F3</t>
  </si>
  <si>
    <t>Annual Subtotal 
A*(G1)+F1</t>
  </si>
  <si>
    <t>Amount Paid to Pharmacy
A*[(B-D2+E2)]</t>
  </si>
  <si>
    <t>Amount Paid to Pharmacy
A*[(B-D1+E1)]</t>
  </si>
  <si>
    <t>Amount Paid to Pharmacy
A*[(B-D3+E3)]</t>
  </si>
  <si>
    <t>Adjudication Fee</t>
  </si>
  <si>
    <t xml:space="preserve">Adjudication Fee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</si>
</sst>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1" x14ac:knownFonts="1">
    <font>
      <sz val="10"/>
      <color rgb="FF000000"/>
      <name val="Times New Roman"/>
      <charset val="204"/>
    </font>
    <font>
      <b/>
      <sz val="8"/>
      <name val="Arial"/>
      <family val="2"/>
    </font>
    <font>
      <sz val="8"/>
      <color rgb="FF000000"/>
      <name val="Arial"/>
      <family val="2"/>
    </font>
    <font>
      <sz val="8"/>
      <name val="Arial"/>
      <family val="2"/>
    </font>
    <font>
      <b/>
      <sz val="18"/>
      <name val="Arial"/>
      <family val="2"/>
    </font>
    <font>
      <sz val="10"/>
      <name val="Times New Roman"/>
      <family val="1"/>
    </font>
    <font>
      <b/>
      <sz val="10"/>
      <color rgb="FF000000"/>
      <name val="Times New Roman"/>
      <family val="1"/>
    </font>
    <font>
      <b/>
      <sz val="10"/>
      <color rgb="FF000000"/>
      <name val="Calibri"/>
      <family val="2"/>
    </font>
    <font>
      <sz val="10"/>
      <color rgb="FF000000"/>
      <name val="Calibri"/>
      <family val="2"/>
    </font>
    <font>
      <b/>
      <sz val="10"/>
      <color rgb="FF000000"/>
      <name val="Calibri"/>
      <family val="2"/>
      <scheme val="minor"/>
    </font>
    <font>
      <sz val="10"/>
      <color rgb="FF000000"/>
      <name val="Calibri"/>
      <family val="2"/>
      <scheme val="minor"/>
    </font>
  </fonts>
  <fills count="5">
    <fill>
      <patternFill patternType="none"/>
    </fill>
    <fill>
      <patternFill patternType="gray125"/>
    </fill>
    <fill>
      <patternFill patternType="solid">
        <fgColor rgb="FFFFFFCC"/>
      </patternFill>
    </fill>
    <fill>
      <patternFill patternType="solid">
        <fgColor rgb="FF000000"/>
      </patternFill>
    </fill>
    <fill>
      <patternFill patternType="solid">
        <fgColor theme="0" tint="-0.14999847407452621"/>
        <bgColor indexed="64"/>
      </patternFill>
    </fill>
  </fills>
  <borders count="39">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style="thin">
        <color rgb="FF000000"/>
      </right>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top style="thin">
        <color auto="1"/>
      </top>
      <bottom style="thin">
        <color auto="1"/>
      </bottom>
      <diagonal/>
    </border>
    <border>
      <left/>
      <right/>
      <top style="thin">
        <color auto="1"/>
      </top>
      <bottom style="thin">
        <color auto="1"/>
      </bottom>
      <diagonal/>
    </border>
    <border>
      <left/>
      <right style="thick">
        <color auto="1"/>
      </right>
      <top style="thin">
        <color auto="1"/>
      </top>
      <bottom style="thin">
        <color auto="1"/>
      </bottom>
      <diagonal/>
    </border>
    <border>
      <left/>
      <right style="thin">
        <color auto="1"/>
      </right>
      <top/>
      <bottom style="thick">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1">
    <xf numFmtId="0" fontId="0" fillId="0" borderId="0"/>
  </cellStyleXfs>
  <cellXfs count="68">
    <xf numFmtId="0" fontId="0" fillId="0" borderId="0" xfId="0" applyAlignment="1">
      <alignment horizontal="left" vertical="top"/>
    </xf>
    <xf numFmtId="0" fontId="6" fillId="0" borderId="0" xfId="0" applyFont="1" applyAlignment="1">
      <alignment horizontal="left" vertical="top"/>
    </xf>
    <xf numFmtId="0" fontId="8" fillId="0" borderId="0" xfId="0" applyFont="1" applyAlignment="1">
      <alignment horizontal="left" vertical="center"/>
    </xf>
    <xf numFmtId="0" fontId="9" fillId="4" borderId="27" xfId="0" applyFont="1" applyFill="1" applyBorder="1" applyAlignment="1">
      <alignment horizontal="center" vertical="center"/>
    </xf>
    <xf numFmtId="0" fontId="9" fillId="4" borderId="28" xfId="0" applyFont="1" applyFill="1" applyBorder="1" applyAlignment="1">
      <alignment horizontal="center" vertical="center" wrapText="1"/>
    </xf>
    <xf numFmtId="0" fontId="9" fillId="4" borderId="28" xfId="0" applyFont="1" applyFill="1" applyBorder="1" applyAlignment="1">
      <alignment horizontal="center" vertical="center"/>
    </xf>
    <xf numFmtId="0" fontId="9" fillId="4" borderId="29" xfId="0" applyFont="1" applyFill="1" applyBorder="1" applyAlignment="1">
      <alignment horizontal="center" vertical="center"/>
    </xf>
    <xf numFmtId="0" fontId="9" fillId="0" borderId="30" xfId="0" applyFont="1" applyBorder="1" applyAlignment="1">
      <alignment horizontal="left" vertical="center" wrapText="1"/>
    </xf>
    <xf numFmtId="0" fontId="9" fillId="0" borderId="31" xfId="0" applyFont="1" applyBorder="1" applyAlignment="1">
      <alignment horizontal="center" vertical="center"/>
    </xf>
    <xf numFmtId="0" fontId="10" fillId="0" borderId="31" xfId="0" applyFont="1" applyBorder="1" applyAlignment="1">
      <alignment horizontal="left" vertical="top"/>
    </xf>
    <xf numFmtId="0" fontId="10" fillId="0" borderId="32" xfId="0" applyFont="1" applyBorder="1" applyAlignment="1">
      <alignment horizontal="left" vertical="top"/>
    </xf>
    <xf numFmtId="0" fontId="9" fillId="0" borderId="33" xfId="0" applyFont="1" applyBorder="1" applyAlignment="1">
      <alignment horizontal="left" vertical="center" wrapText="1"/>
    </xf>
    <xf numFmtId="0" fontId="9" fillId="0" borderId="34" xfId="0" applyFont="1" applyBorder="1" applyAlignment="1">
      <alignment horizontal="center" vertical="center"/>
    </xf>
    <xf numFmtId="0" fontId="10" fillId="0" borderId="34" xfId="0" applyFont="1" applyBorder="1" applyAlignment="1">
      <alignment horizontal="left" vertical="top"/>
    </xf>
    <xf numFmtId="0" fontId="10" fillId="0" borderId="35" xfId="0" applyFont="1" applyBorder="1" applyAlignment="1">
      <alignment horizontal="left" vertical="top"/>
    </xf>
    <xf numFmtId="0" fontId="9" fillId="0" borderId="33" xfId="0" applyFont="1" applyBorder="1" applyAlignment="1">
      <alignment horizontal="left" vertical="center"/>
    </xf>
    <xf numFmtId="0" fontId="9" fillId="0" borderId="36" xfId="0" applyFont="1" applyBorder="1" applyAlignment="1">
      <alignment horizontal="left" vertical="center"/>
    </xf>
    <xf numFmtId="0" fontId="9" fillId="0" borderId="37" xfId="0" applyFont="1" applyBorder="1" applyAlignment="1">
      <alignment horizontal="center" vertical="center"/>
    </xf>
    <xf numFmtId="0" fontId="10" fillId="0" borderId="37" xfId="0" applyFont="1" applyBorder="1" applyAlignment="1">
      <alignment horizontal="left" vertical="top"/>
    </xf>
    <xf numFmtId="0" fontId="10" fillId="0" borderId="38" xfId="0" applyFont="1" applyBorder="1" applyAlignment="1">
      <alignment horizontal="left" vertical="top"/>
    </xf>
    <xf numFmtId="0" fontId="7" fillId="0" borderId="0" xfId="0" applyFont="1" applyAlignment="1">
      <alignment horizontal="left" vertical="center" wrapText="1"/>
    </xf>
    <xf numFmtId="0" fontId="0" fillId="0" borderId="0" xfId="0" applyAlignment="1">
      <alignment horizontal="left" vertical="top"/>
    </xf>
    <xf numFmtId="0" fontId="4" fillId="0" borderId="12"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2" fillId="0" borderId="0" xfId="0" applyFont="1" applyAlignment="1" applyProtection="1">
      <alignment horizontal="left" vertical="center"/>
      <protection locked="0"/>
    </xf>
    <xf numFmtId="0" fontId="1" fillId="4" borderId="23" xfId="0" applyFont="1" applyFill="1" applyBorder="1" applyAlignment="1" applyProtection="1">
      <alignment horizontal="left" vertical="center" wrapText="1"/>
      <protection locked="0"/>
    </xf>
    <xf numFmtId="0" fontId="1" fillId="4" borderId="24" xfId="0" applyFont="1" applyFill="1" applyBorder="1" applyAlignment="1" applyProtection="1">
      <alignment horizontal="left" vertical="center" wrapText="1"/>
      <protection locked="0"/>
    </xf>
    <xf numFmtId="0" fontId="1" fillId="4" borderId="25" xfId="0" applyFont="1" applyFill="1" applyBorder="1" applyAlignment="1" applyProtection="1">
      <alignment horizontal="left" vertical="center" wrapText="1"/>
      <protection locked="0"/>
    </xf>
    <xf numFmtId="0" fontId="1" fillId="0" borderId="17"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0" borderId="3"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2" fillId="0" borderId="16" xfId="0" applyFont="1" applyBorder="1" applyAlignment="1" applyProtection="1">
      <alignment horizontal="left" vertical="center" wrapText="1"/>
      <protection locked="0"/>
    </xf>
    <xf numFmtId="0" fontId="1" fillId="0" borderId="4"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0" borderId="4" xfId="0" applyFont="1" applyBorder="1" applyAlignment="1" applyProtection="1">
      <alignment horizontal="left" vertical="center" wrapText="1"/>
      <protection locked="0"/>
    </xf>
    <xf numFmtId="0" fontId="2" fillId="0" borderId="16" xfId="0" applyFont="1" applyBorder="1" applyAlignment="1" applyProtection="1">
      <alignment horizontal="center" vertical="center" wrapText="1"/>
      <protection locked="0"/>
    </xf>
    <xf numFmtId="0" fontId="2" fillId="0" borderId="0" xfId="0" applyFont="1" applyAlignment="1" applyProtection="1">
      <alignment horizontal="center" vertical="center"/>
      <protection locked="0"/>
    </xf>
    <xf numFmtId="10" fontId="2" fillId="2" borderId="1" xfId="0" applyNumberFormat="1" applyFont="1" applyFill="1" applyBorder="1" applyAlignment="1" applyProtection="1">
      <alignment horizontal="left" vertical="center" wrapText="1"/>
      <protection locked="0"/>
    </xf>
    <xf numFmtId="164" fontId="2" fillId="2" borderId="1" xfId="0" applyNumberFormat="1" applyFont="1" applyFill="1" applyBorder="1" applyAlignment="1" applyProtection="1">
      <alignment horizontal="left" vertical="center" wrapText="1"/>
      <protection locked="0"/>
    </xf>
    <xf numFmtId="164" fontId="2" fillId="2" borderId="2" xfId="0" applyNumberFormat="1" applyFont="1" applyFill="1" applyBorder="1" applyAlignment="1" applyProtection="1">
      <alignment horizontal="left" vertical="center" wrapText="1"/>
      <protection locked="0"/>
    </xf>
    <xf numFmtId="10" fontId="2" fillId="2" borderId="2" xfId="0" applyNumberFormat="1" applyFont="1" applyFill="1" applyBorder="1" applyAlignment="1" applyProtection="1">
      <alignment horizontal="left" vertical="center" wrapText="1"/>
      <protection locked="0"/>
    </xf>
    <xf numFmtId="0" fontId="2" fillId="3" borderId="15" xfId="0" applyFont="1" applyFill="1" applyBorder="1" applyAlignment="1" applyProtection="1">
      <alignment horizontal="left" vertical="center" wrapText="1"/>
      <protection locked="0"/>
    </xf>
    <xf numFmtId="0" fontId="2" fillId="3" borderId="0" xfId="0" applyFont="1" applyFill="1" applyAlignment="1" applyProtection="1">
      <alignment horizontal="left" vertical="center" wrapText="1"/>
      <protection locked="0"/>
    </xf>
    <xf numFmtId="0" fontId="2" fillId="3" borderId="7" xfId="0" applyFont="1" applyFill="1" applyBorder="1" applyAlignment="1" applyProtection="1">
      <alignment horizontal="left" vertical="center" wrapText="1"/>
      <protection locked="0"/>
    </xf>
    <xf numFmtId="0" fontId="1" fillId="0" borderId="20" xfId="0" applyFont="1" applyBorder="1" applyAlignment="1" applyProtection="1">
      <alignment horizontal="right" vertical="center" wrapText="1"/>
      <protection locked="0"/>
    </xf>
    <xf numFmtId="0" fontId="5" fillId="0" borderId="21" xfId="0" applyFont="1" applyBorder="1" applyAlignment="1" applyProtection="1">
      <alignment horizontal="right" vertical="center" wrapText="1"/>
      <protection locked="0"/>
    </xf>
    <xf numFmtId="0" fontId="5" fillId="0" borderId="26" xfId="0" applyFont="1" applyBorder="1" applyAlignment="1" applyProtection="1">
      <alignment horizontal="right" vertical="center" wrapText="1"/>
      <protection locked="0"/>
    </xf>
    <xf numFmtId="164" fontId="1" fillId="0" borderId="21" xfId="0" applyNumberFormat="1" applyFont="1" applyBorder="1" applyAlignment="1" applyProtection="1">
      <alignment horizontal="right" vertical="center" wrapText="1"/>
      <protection locked="0"/>
    </xf>
    <xf numFmtId="0" fontId="2" fillId="0" borderId="22" xfId="0" applyFont="1" applyBorder="1" applyAlignment="1" applyProtection="1">
      <alignment horizontal="left" vertical="center" wrapText="1"/>
      <protection locked="0"/>
    </xf>
    <xf numFmtId="0" fontId="2" fillId="0" borderId="18" xfId="0" applyFont="1" applyBorder="1" applyAlignment="1" applyProtection="1">
      <alignment horizontal="left" vertical="center" wrapText="1"/>
    </xf>
    <xf numFmtId="0" fontId="3" fillId="0" borderId="6"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1" fontId="2" fillId="0" borderId="1" xfId="0" applyNumberFormat="1" applyFont="1" applyBorder="1" applyAlignment="1" applyProtection="1">
      <alignment horizontal="center" vertical="center" shrinkToFit="1"/>
    </xf>
    <xf numFmtId="164" fontId="2" fillId="0" borderId="1" xfId="0" applyNumberFormat="1" applyFont="1" applyBorder="1" applyAlignment="1" applyProtection="1">
      <alignment horizontal="center" vertical="center" shrinkToFit="1"/>
    </xf>
    <xf numFmtId="0" fontId="3" fillId="0" borderId="1" xfId="0" applyFont="1" applyBorder="1" applyAlignment="1" applyProtection="1">
      <alignment horizontal="center" vertical="center" wrapText="1"/>
    </xf>
    <xf numFmtId="0" fontId="2" fillId="0" borderId="19" xfId="0" applyFont="1" applyBorder="1" applyAlignment="1" applyProtection="1">
      <alignment horizontal="left" vertical="center" wrapText="1"/>
    </xf>
    <xf numFmtId="0" fontId="3" fillId="0" borderId="11"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1" fontId="2" fillId="0" borderId="2" xfId="0" applyNumberFormat="1" applyFont="1" applyBorder="1" applyAlignment="1" applyProtection="1">
      <alignment horizontal="center" vertical="center" shrinkToFit="1"/>
    </xf>
    <xf numFmtId="164" fontId="2" fillId="0" borderId="2" xfId="0" applyNumberFormat="1" applyFont="1" applyBorder="1" applyAlignment="1" applyProtection="1">
      <alignment horizontal="center" vertical="center" shrinkToFit="1"/>
    </xf>
    <xf numFmtId="164" fontId="2" fillId="0" borderId="1" xfId="0" applyNumberFormat="1" applyFont="1" applyBorder="1" applyAlignment="1" applyProtection="1">
      <alignment horizontal="left" vertical="center" wrapText="1"/>
    </xf>
    <xf numFmtId="164" fontId="2" fillId="0" borderId="1" xfId="0" quotePrefix="1" applyNumberFormat="1" applyFont="1" applyBorder="1" applyAlignment="1" applyProtection="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0"/>
  <sheetViews>
    <sheetView tabSelected="1" topLeftCell="A2" workbookViewId="0">
      <selection activeCell="G6" sqref="G6"/>
    </sheetView>
  </sheetViews>
  <sheetFormatPr defaultRowHeight="10" x14ac:dyDescent="0.3"/>
  <cols>
    <col min="1" max="1" width="12.69921875" style="25" customWidth="1"/>
    <col min="2" max="2" width="6.796875" style="25" customWidth="1"/>
    <col min="3" max="3" width="7.59765625" style="25" customWidth="1"/>
    <col min="4" max="4" width="6.09765625" style="25" customWidth="1"/>
    <col min="5" max="5" width="6.8984375" style="25" customWidth="1"/>
    <col min="6" max="6" width="6.69921875" style="42" customWidth="1"/>
    <col min="7" max="7" width="10.59765625" style="25" customWidth="1"/>
    <col min="8" max="8" width="16.19921875" style="25" customWidth="1"/>
    <col min="9" max="9" width="13" style="25" customWidth="1"/>
    <col min="10" max="10" width="12.3984375" style="25" customWidth="1"/>
    <col min="11" max="11" width="11.3984375" style="25" customWidth="1"/>
    <col min="12" max="12" width="15.3984375" style="25" customWidth="1"/>
    <col min="13" max="13" width="11.5" style="25" customWidth="1"/>
    <col min="14" max="14" width="16.796875" style="25" customWidth="1"/>
    <col min="15" max="15" width="11.8984375" style="25" customWidth="1"/>
    <col min="16" max="16" width="14" style="25" customWidth="1"/>
    <col min="17" max="17" width="11.3984375" style="25" customWidth="1"/>
    <col min="18" max="18" width="15.19921875" style="25" customWidth="1"/>
    <col min="19" max="19" width="11.296875" style="25" customWidth="1"/>
    <col min="20" max="20" width="14.09765625" style="25" customWidth="1"/>
    <col min="21" max="21" width="12.59765625" style="25" customWidth="1"/>
    <col min="22" max="22" width="14.69921875" style="25" customWidth="1"/>
    <col min="23" max="23" width="12" style="25" customWidth="1"/>
    <col min="24" max="24" width="16.796875" style="25" customWidth="1"/>
    <col min="25" max="25" width="16.19921875" style="25" customWidth="1"/>
    <col min="26" max="26" width="9.765625E-2" style="25" customWidth="1"/>
    <col min="27" max="16384" width="8.796875" style="25"/>
  </cols>
  <sheetData>
    <row r="1" spans="1:26" ht="44.5" customHeight="1" thickTop="1" x14ac:dyDescent="0.3">
      <c r="A1" s="22" t="s">
        <v>0</v>
      </c>
      <c r="B1" s="23"/>
      <c r="C1" s="23"/>
      <c r="D1" s="23"/>
      <c r="E1" s="23"/>
      <c r="F1" s="23"/>
      <c r="G1" s="23"/>
      <c r="H1" s="23"/>
      <c r="I1" s="23"/>
      <c r="J1" s="23"/>
      <c r="K1" s="23"/>
      <c r="L1" s="23"/>
      <c r="M1" s="23"/>
      <c r="N1" s="23"/>
      <c r="O1" s="23"/>
      <c r="P1" s="23"/>
      <c r="Q1" s="23"/>
      <c r="R1" s="23"/>
      <c r="S1" s="23"/>
      <c r="T1" s="23"/>
      <c r="U1" s="23"/>
      <c r="V1" s="23"/>
      <c r="W1" s="23"/>
      <c r="X1" s="23"/>
      <c r="Y1" s="23"/>
      <c r="Z1" s="24"/>
    </row>
    <row r="2" spans="1:26" ht="34.5" customHeight="1" x14ac:dyDescent="0.3">
      <c r="A2" s="26" t="s">
        <v>1</v>
      </c>
      <c r="B2" s="27"/>
      <c r="C2" s="27"/>
      <c r="D2" s="27"/>
      <c r="E2" s="27"/>
      <c r="F2" s="27"/>
      <c r="G2" s="27"/>
      <c r="H2" s="27"/>
      <c r="I2" s="27"/>
      <c r="J2" s="27"/>
      <c r="K2" s="27"/>
      <c r="L2" s="27"/>
      <c r="M2" s="27"/>
      <c r="N2" s="27"/>
      <c r="O2" s="27"/>
      <c r="P2" s="27"/>
      <c r="Q2" s="27"/>
      <c r="R2" s="27"/>
      <c r="S2" s="27"/>
      <c r="T2" s="27"/>
      <c r="U2" s="27"/>
      <c r="V2" s="27"/>
      <c r="W2" s="27"/>
      <c r="X2" s="27"/>
      <c r="Y2" s="27"/>
      <c r="Z2" s="28"/>
    </row>
    <row r="3" spans="1:26" ht="39.5" customHeight="1" x14ac:dyDescent="0.3">
      <c r="A3" s="29" t="s">
        <v>2</v>
      </c>
      <c r="B3" s="30" t="s">
        <v>3</v>
      </c>
      <c r="C3" s="30" t="s">
        <v>4</v>
      </c>
      <c r="D3" s="30" t="s">
        <v>5</v>
      </c>
      <c r="E3" s="31" t="s">
        <v>6</v>
      </c>
      <c r="F3" s="31" t="s">
        <v>7</v>
      </c>
      <c r="G3" s="32" t="s">
        <v>8</v>
      </c>
      <c r="H3" s="33"/>
      <c r="I3" s="33"/>
      <c r="J3" s="33"/>
      <c r="K3" s="33"/>
      <c r="L3" s="34"/>
      <c r="M3" s="32" t="s">
        <v>9</v>
      </c>
      <c r="N3" s="33"/>
      <c r="O3" s="33"/>
      <c r="P3" s="33"/>
      <c r="Q3" s="33"/>
      <c r="R3" s="34"/>
      <c r="S3" s="32" t="s">
        <v>10</v>
      </c>
      <c r="T3" s="33"/>
      <c r="U3" s="33"/>
      <c r="V3" s="33"/>
      <c r="W3" s="33"/>
      <c r="X3" s="34"/>
      <c r="Y3" s="30" t="s">
        <v>11</v>
      </c>
      <c r="Z3" s="35"/>
    </row>
    <row r="4" spans="1:26" ht="15.5" customHeight="1" x14ac:dyDescent="0.3">
      <c r="A4" s="29"/>
      <c r="B4" s="30"/>
      <c r="C4" s="30"/>
      <c r="D4" s="30"/>
      <c r="E4" s="36"/>
      <c r="F4" s="36"/>
      <c r="G4" s="37" t="s">
        <v>12</v>
      </c>
      <c r="H4" s="37" t="s">
        <v>13</v>
      </c>
      <c r="I4" s="37" t="s">
        <v>14</v>
      </c>
      <c r="J4" s="37" t="s">
        <v>15</v>
      </c>
      <c r="K4" s="37" t="s">
        <v>16</v>
      </c>
      <c r="L4" s="37" t="s">
        <v>17</v>
      </c>
      <c r="M4" s="37" t="s">
        <v>18</v>
      </c>
      <c r="N4" s="37" t="s">
        <v>19</v>
      </c>
      <c r="O4" s="37" t="s">
        <v>20</v>
      </c>
      <c r="P4" s="37" t="s">
        <v>21</v>
      </c>
      <c r="Q4" s="37" t="s">
        <v>22</v>
      </c>
      <c r="R4" s="37" t="s">
        <v>23</v>
      </c>
      <c r="S4" s="37" t="s">
        <v>24</v>
      </c>
      <c r="T4" s="37" t="s">
        <v>25</v>
      </c>
      <c r="U4" s="37" t="s">
        <v>26</v>
      </c>
      <c r="V4" s="38" t="s">
        <v>27</v>
      </c>
      <c r="W4" s="39" t="s">
        <v>28</v>
      </c>
      <c r="X4" s="37" t="s">
        <v>29</v>
      </c>
      <c r="Y4" s="30"/>
      <c r="Z4" s="35"/>
    </row>
    <row r="5" spans="1:26" s="42" customFormat="1" ht="65" customHeight="1" x14ac:dyDescent="0.3">
      <c r="A5" s="29"/>
      <c r="B5" s="40"/>
      <c r="C5" s="40"/>
      <c r="D5" s="40"/>
      <c r="E5" s="37" t="s">
        <v>30</v>
      </c>
      <c r="F5" s="37" t="s">
        <v>31</v>
      </c>
      <c r="G5" s="37" t="s">
        <v>32</v>
      </c>
      <c r="H5" s="37" t="s">
        <v>33</v>
      </c>
      <c r="I5" s="37" t="s">
        <v>98</v>
      </c>
      <c r="J5" s="37" t="s">
        <v>103</v>
      </c>
      <c r="K5" s="37" t="s">
        <v>106</v>
      </c>
      <c r="L5" s="37" t="s">
        <v>101</v>
      </c>
      <c r="M5" s="37" t="s">
        <v>32</v>
      </c>
      <c r="N5" s="37" t="s">
        <v>34</v>
      </c>
      <c r="O5" s="37" t="s">
        <v>98</v>
      </c>
      <c r="P5" s="37" t="s">
        <v>102</v>
      </c>
      <c r="Q5" s="37" t="s">
        <v>105</v>
      </c>
      <c r="R5" s="37" t="s">
        <v>99</v>
      </c>
      <c r="S5" s="37" t="s">
        <v>32</v>
      </c>
      <c r="T5" s="37" t="s">
        <v>35</v>
      </c>
      <c r="U5" s="37" t="s">
        <v>98</v>
      </c>
      <c r="V5" s="37" t="s">
        <v>104</v>
      </c>
      <c r="W5" s="37" t="s">
        <v>105</v>
      </c>
      <c r="X5" s="37" t="s">
        <v>100</v>
      </c>
      <c r="Y5" s="40"/>
      <c r="Z5" s="41"/>
    </row>
    <row r="6" spans="1:26" ht="16" customHeight="1" x14ac:dyDescent="0.3">
      <c r="A6" s="55" t="s">
        <v>66</v>
      </c>
      <c r="B6" s="56" t="s">
        <v>36</v>
      </c>
      <c r="C6" s="57" t="s">
        <v>37</v>
      </c>
      <c r="D6" s="58">
        <v>30</v>
      </c>
      <c r="E6" s="58">
        <v>50</v>
      </c>
      <c r="F6" s="59">
        <v>32.11</v>
      </c>
      <c r="G6" s="43"/>
      <c r="H6" s="66">
        <f>F6*G6</f>
        <v>0</v>
      </c>
      <c r="I6" s="66">
        <v>2</v>
      </c>
      <c r="J6" s="66">
        <f>E6*(F6-H6+I6)</f>
        <v>1705.5</v>
      </c>
      <c r="K6" s="44"/>
      <c r="L6" s="67">
        <f>E6*(K6)+J6</f>
        <v>1705.5</v>
      </c>
      <c r="M6" s="43"/>
      <c r="N6" s="66">
        <f>F6*M6</f>
        <v>0</v>
      </c>
      <c r="O6" s="66">
        <v>2</v>
      </c>
      <c r="P6" s="66">
        <f>E6*(F6-N6+O6)</f>
        <v>1705.5</v>
      </c>
      <c r="Q6" s="44"/>
      <c r="R6" s="66">
        <f>E6*(Q6)+P6</f>
        <v>1705.5</v>
      </c>
      <c r="S6" s="43"/>
      <c r="T6" s="66">
        <f>F6*S6</f>
        <v>0</v>
      </c>
      <c r="U6" s="66">
        <v>2</v>
      </c>
      <c r="V6" s="66">
        <f>E6*(F6-T6+U6)</f>
        <v>1705.5</v>
      </c>
      <c r="W6" s="44"/>
      <c r="X6" s="66">
        <f>E6*(W6)+V6</f>
        <v>1705.5</v>
      </c>
      <c r="Y6" s="66">
        <f>L6+R6+X6</f>
        <v>5116.5</v>
      </c>
      <c r="Z6" s="35"/>
    </row>
    <row r="7" spans="1:26" ht="16" customHeight="1" x14ac:dyDescent="0.3">
      <c r="A7" s="55" t="s">
        <v>38</v>
      </c>
      <c r="B7" s="56" t="s">
        <v>39</v>
      </c>
      <c r="C7" s="57" t="s">
        <v>37</v>
      </c>
      <c r="D7" s="58">
        <v>30</v>
      </c>
      <c r="E7" s="58">
        <v>234</v>
      </c>
      <c r="F7" s="59">
        <v>0.41</v>
      </c>
      <c r="G7" s="43"/>
      <c r="H7" s="66">
        <f>F7*G7</f>
        <v>0</v>
      </c>
      <c r="I7" s="66">
        <v>2</v>
      </c>
      <c r="J7" s="66">
        <f t="shared" ref="J7:J27" si="0">E7*(F7-H7+I7)</f>
        <v>563.94000000000005</v>
      </c>
      <c r="K7" s="44"/>
      <c r="L7" s="67">
        <f>E7*(K7)+J7</f>
        <v>563.94000000000005</v>
      </c>
      <c r="M7" s="43"/>
      <c r="N7" s="66">
        <f t="shared" ref="N7:N27" si="1">F7*M7</f>
        <v>0</v>
      </c>
      <c r="O7" s="66">
        <v>2</v>
      </c>
      <c r="P7" s="66">
        <f t="shared" ref="P7:P27" si="2">E7*(F7-N7+O7)</f>
        <v>563.94000000000005</v>
      </c>
      <c r="Q7" s="44"/>
      <c r="R7" s="66">
        <f t="shared" ref="R7:R27" si="3">E7*(Q7)+P7</f>
        <v>563.94000000000005</v>
      </c>
      <c r="S7" s="43"/>
      <c r="T7" s="66">
        <f t="shared" ref="T7:T27" si="4">F7*S7</f>
        <v>0</v>
      </c>
      <c r="U7" s="66">
        <v>2</v>
      </c>
      <c r="V7" s="66">
        <f t="shared" ref="V7:V27" si="5">E7*(F7-T7+U7)</f>
        <v>563.94000000000005</v>
      </c>
      <c r="W7" s="44"/>
      <c r="X7" s="66">
        <f t="shared" ref="X7:X27" si="6">E7*(W7)+V7</f>
        <v>563.94000000000005</v>
      </c>
      <c r="Y7" s="66">
        <f t="shared" ref="Y7:Y27" si="7">L7+R7+X7</f>
        <v>1691.8200000000002</v>
      </c>
      <c r="Z7" s="35"/>
    </row>
    <row r="8" spans="1:26" ht="16" customHeight="1" x14ac:dyDescent="0.3">
      <c r="A8" s="55" t="s">
        <v>40</v>
      </c>
      <c r="B8" s="56" t="s">
        <v>41</v>
      </c>
      <c r="C8" s="57" t="s">
        <v>37</v>
      </c>
      <c r="D8" s="58">
        <v>60</v>
      </c>
      <c r="E8" s="58">
        <v>185</v>
      </c>
      <c r="F8" s="59">
        <v>3.57</v>
      </c>
      <c r="G8" s="43"/>
      <c r="H8" s="66">
        <f t="shared" ref="H8:H27" si="8">F8*G8</f>
        <v>0</v>
      </c>
      <c r="I8" s="66">
        <v>2</v>
      </c>
      <c r="J8" s="66">
        <f t="shared" si="0"/>
        <v>1030.45</v>
      </c>
      <c r="K8" s="44"/>
      <c r="L8" s="67">
        <f>E8*(K8)+J8</f>
        <v>1030.45</v>
      </c>
      <c r="M8" s="43"/>
      <c r="N8" s="66">
        <f t="shared" si="1"/>
        <v>0</v>
      </c>
      <c r="O8" s="66">
        <v>2</v>
      </c>
      <c r="P8" s="66">
        <f t="shared" si="2"/>
        <v>1030.45</v>
      </c>
      <c r="Q8" s="44"/>
      <c r="R8" s="66">
        <f t="shared" si="3"/>
        <v>1030.45</v>
      </c>
      <c r="S8" s="43"/>
      <c r="T8" s="66">
        <f t="shared" si="4"/>
        <v>0</v>
      </c>
      <c r="U8" s="66">
        <v>2</v>
      </c>
      <c r="V8" s="66">
        <f t="shared" si="5"/>
        <v>1030.45</v>
      </c>
      <c r="W8" s="44"/>
      <c r="X8" s="66">
        <f t="shared" si="6"/>
        <v>1030.45</v>
      </c>
      <c r="Y8" s="66">
        <f t="shared" si="7"/>
        <v>3091.3500000000004</v>
      </c>
      <c r="Z8" s="35"/>
    </row>
    <row r="9" spans="1:26" ht="16" customHeight="1" x14ac:dyDescent="0.3">
      <c r="A9" s="55" t="s">
        <v>42</v>
      </c>
      <c r="B9" s="56" t="s">
        <v>43</v>
      </c>
      <c r="C9" s="57" t="s">
        <v>37</v>
      </c>
      <c r="D9" s="58">
        <v>30</v>
      </c>
      <c r="E9" s="58">
        <v>158</v>
      </c>
      <c r="F9" s="59">
        <v>0.77</v>
      </c>
      <c r="G9" s="43"/>
      <c r="H9" s="66">
        <f t="shared" si="8"/>
        <v>0</v>
      </c>
      <c r="I9" s="66">
        <v>2</v>
      </c>
      <c r="J9" s="66">
        <f t="shared" si="0"/>
        <v>437.66</v>
      </c>
      <c r="K9" s="44"/>
      <c r="L9" s="67">
        <f t="shared" ref="L9:L27" si="9">E9*(K9)+J9</f>
        <v>437.66</v>
      </c>
      <c r="M9" s="43"/>
      <c r="N9" s="66">
        <f t="shared" si="1"/>
        <v>0</v>
      </c>
      <c r="O9" s="66">
        <v>2</v>
      </c>
      <c r="P9" s="66">
        <f t="shared" si="2"/>
        <v>437.66</v>
      </c>
      <c r="Q9" s="44"/>
      <c r="R9" s="66">
        <f t="shared" si="3"/>
        <v>437.66</v>
      </c>
      <c r="S9" s="43"/>
      <c r="T9" s="66">
        <f t="shared" si="4"/>
        <v>0</v>
      </c>
      <c r="U9" s="66">
        <v>2</v>
      </c>
      <c r="V9" s="66">
        <f t="shared" si="5"/>
        <v>437.66</v>
      </c>
      <c r="W9" s="44"/>
      <c r="X9" s="66">
        <f t="shared" si="6"/>
        <v>437.66</v>
      </c>
      <c r="Y9" s="66">
        <f t="shared" si="7"/>
        <v>1312.98</v>
      </c>
      <c r="Z9" s="35"/>
    </row>
    <row r="10" spans="1:26" ht="16" customHeight="1" x14ac:dyDescent="0.3">
      <c r="A10" s="55" t="s">
        <v>67</v>
      </c>
      <c r="B10" s="56" t="s">
        <v>44</v>
      </c>
      <c r="C10" s="57" t="s">
        <v>37</v>
      </c>
      <c r="D10" s="58">
        <v>30</v>
      </c>
      <c r="E10" s="58">
        <v>24</v>
      </c>
      <c r="F10" s="59">
        <v>6.98</v>
      </c>
      <c r="G10" s="43"/>
      <c r="H10" s="66">
        <f t="shared" si="8"/>
        <v>0</v>
      </c>
      <c r="I10" s="66">
        <v>2</v>
      </c>
      <c r="J10" s="66">
        <f t="shared" si="0"/>
        <v>215.52</v>
      </c>
      <c r="K10" s="44"/>
      <c r="L10" s="67">
        <f t="shared" si="9"/>
        <v>215.52</v>
      </c>
      <c r="M10" s="43"/>
      <c r="N10" s="66">
        <f t="shared" si="1"/>
        <v>0</v>
      </c>
      <c r="O10" s="66">
        <v>2</v>
      </c>
      <c r="P10" s="66">
        <f t="shared" si="2"/>
        <v>215.52</v>
      </c>
      <c r="Q10" s="44"/>
      <c r="R10" s="66">
        <f t="shared" si="3"/>
        <v>215.52</v>
      </c>
      <c r="S10" s="43"/>
      <c r="T10" s="66">
        <f t="shared" si="4"/>
        <v>0</v>
      </c>
      <c r="U10" s="66">
        <v>2</v>
      </c>
      <c r="V10" s="66">
        <f t="shared" si="5"/>
        <v>215.52</v>
      </c>
      <c r="W10" s="44"/>
      <c r="X10" s="66">
        <f t="shared" si="6"/>
        <v>215.52</v>
      </c>
      <c r="Y10" s="66">
        <f t="shared" si="7"/>
        <v>646.56000000000006</v>
      </c>
      <c r="Z10" s="35"/>
    </row>
    <row r="11" spans="1:26" ht="16" customHeight="1" x14ac:dyDescent="0.3">
      <c r="A11" s="55" t="s">
        <v>45</v>
      </c>
      <c r="B11" s="56" t="s">
        <v>46</v>
      </c>
      <c r="C11" s="57" t="s">
        <v>37</v>
      </c>
      <c r="D11" s="58">
        <v>60</v>
      </c>
      <c r="E11" s="58">
        <v>267</v>
      </c>
      <c r="F11" s="59">
        <v>3.4</v>
      </c>
      <c r="G11" s="43"/>
      <c r="H11" s="66">
        <f t="shared" si="8"/>
        <v>0</v>
      </c>
      <c r="I11" s="66">
        <v>2</v>
      </c>
      <c r="J11" s="66">
        <f t="shared" si="0"/>
        <v>1441.8000000000002</v>
      </c>
      <c r="K11" s="44"/>
      <c r="L11" s="67">
        <f t="shared" si="9"/>
        <v>1441.8000000000002</v>
      </c>
      <c r="M11" s="43"/>
      <c r="N11" s="66">
        <f t="shared" si="1"/>
        <v>0</v>
      </c>
      <c r="O11" s="66">
        <v>2</v>
      </c>
      <c r="P11" s="66">
        <f t="shared" si="2"/>
        <v>1441.8000000000002</v>
      </c>
      <c r="Q11" s="44"/>
      <c r="R11" s="66">
        <f t="shared" si="3"/>
        <v>1441.8000000000002</v>
      </c>
      <c r="S11" s="43"/>
      <c r="T11" s="66">
        <f t="shared" si="4"/>
        <v>0</v>
      </c>
      <c r="U11" s="66">
        <v>2</v>
      </c>
      <c r="V11" s="66">
        <f t="shared" si="5"/>
        <v>1441.8000000000002</v>
      </c>
      <c r="W11" s="44"/>
      <c r="X11" s="66">
        <f t="shared" si="6"/>
        <v>1441.8000000000002</v>
      </c>
      <c r="Y11" s="66">
        <f t="shared" si="7"/>
        <v>4325.4000000000005</v>
      </c>
      <c r="Z11" s="35"/>
    </row>
    <row r="12" spans="1:26" ht="16" customHeight="1" x14ac:dyDescent="0.3">
      <c r="A12" s="55" t="s">
        <v>68</v>
      </c>
      <c r="B12" s="56" t="s">
        <v>43</v>
      </c>
      <c r="C12" s="57" t="s">
        <v>37</v>
      </c>
      <c r="D12" s="58">
        <v>30</v>
      </c>
      <c r="E12" s="58">
        <v>45</v>
      </c>
      <c r="F12" s="59">
        <v>1.64</v>
      </c>
      <c r="G12" s="43"/>
      <c r="H12" s="66">
        <f t="shared" si="8"/>
        <v>0</v>
      </c>
      <c r="I12" s="66">
        <v>2</v>
      </c>
      <c r="J12" s="66">
        <f t="shared" si="0"/>
        <v>163.79999999999998</v>
      </c>
      <c r="K12" s="44"/>
      <c r="L12" s="67">
        <f t="shared" si="9"/>
        <v>163.79999999999998</v>
      </c>
      <c r="M12" s="43"/>
      <c r="N12" s="66">
        <f t="shared" si="1"/>
        <v>0</v>
      </c>
      <c r="O12" s="66">
        <v>2</v>
      </c>
      <c r="P12" s="66">
        <f t="shared" si="2"/>
        <v>163.79999999999998</v>
      </c>
      <c r="Q12" s="44"/>
      <c r="R12" s="66">
        <f t="shared" si="3"/>
        <v>163.79999999999998</v>
      </c>
      <c r="S12" s="43"/>
      <c r="T12" s="66">
        <f t="shared" si="4"/>
        <v>0</v>
      </c>
      <c r="U12" s="66">
        <v>2</v>
      </c>
      <c r="V12" s="66">
        <f t="shared" si="5"/>
        <v>163.79999999999998</v>
      </c>
      <c r="W12" s="44"/>
      <c r="X12" s="66">
        <f t="shared" si="6"/>
        <v>163.79999999999998</v>
      </c>
      <c r="Y12" s="66">
        <f t="shared" si="7"/>
        <v>491.4</v>
      </c>
      <c r="Z12" s="35"/>
    </row>
    <row r="13" spans="1:26" ht="16" customHeight="1" x14ac:dyDescent="0.3">
      <c r="A13" s="55" t="s">
        <v>47</v>
      </c>
      <c r="B13" s="56" t="s">
        <v>43</v>
      </c>
      <c r="C13" s="57" t="s">
        <v>37</v>
      </c>
      <c r="D13" s="58">
        <v>30</v>
      </c>
      <c r="E13" s="58">
        <v>334</v>
      </c>
      <c r="F13" s="59">
        <v>0.8</v>
      </c>
      <c r="G13" s="43"/>
      <c r="H13" s="66">
        <f t="shared" si="8"/>
        <v>0</v>
      </c>
      <c r="I13" s="66">
        <v>2</v>
      </c>
      <c r="J13" s="66">
        <f t="shared" si="0"/>
        <v>935.19999999999993</v>
      </c>
      <c r="K13" s="44"/>
      <c r="L13" s="67">
        <f t="shared" si="9"/>
        <v>935.19999999999993</v>
      </c>
      <c r="M13" s="43"/>
      <c r="N13" s="66">
        <f t="shared" si="1"/>
        <v>0</v>
      </c>
      <c r="O13" s="66">
        <v>2</v>
      </c>
      <c r="P13" s="66">
        <f t="shared" si="2"/>
        <v>935.19999999999993</v>
      </c>
      <c r="Q13" s="44"/>
      <c r="R13" s="66">
        <f t="shared" si="3"/>
        <v>935.19999999999993</v>
      </c>
      <c r="S13" s="43"/>
      <c r="T13" s="66">
        <f t="shared" si="4"/>
        <v>0</v>
      </c>
      <c r="U13" s="66">
        <v>2</v>
      </c>
      <c r="V13" s="66">
        <f t="shared" si="5"/>
        <v>935.19999999999993</v>
      </c>
      <c r="W13" s="44"/>
      <c r="X13" s="66">
        <f t="shared" si="6"/>
        <v>935.19999999999993</v>
      </c>
      <c r="Y13" s="66">
        <f t="shared" si="7"/>
        <v>2805.6</v>
      </c>
      <c r="Z13" s="35"/>
    </row>
    <row r="14" spans="1:26" ht="18" customHeight="1" x14ac:dyDescent="0.3">
      <c r="A14" s="55" t="s">
        <v>48</v>
      </c>
      <c r="B14" s="56" t="s">
        <v>59</v>
      </c>
      <c r="C14" s="57" t="s">
        <v>37</v>
      </c>
      <c r="D14" s="60" t="s">
        <v>49</v>
      </c>
      <c r="E14" s="58">
        <v>394</v>
      </c>
      <c r="F14" s="59">
        <v>61.25</v>
      </c>
      <c r="G14" s="43"/>
      <c r="H14" s="66">
        <f t="shared" si="8"/>
        <v>0</v>
      </c>
      <c r="I14" s="66">
        <v>2</v>
      </c>
      <c r="J14" s="66">
        <f t="shared" si="0"/>
        <v>24920.5</v>
      </c>
      <c r="K14" s="44"/>
      <c r="L14" s="67">
        <f t="shared" si="9"/>
        <v>24920.5</v>
      </c>
      <c r="M14" s="43"/>
      <c r="N14" s="66">
        <f t="shared" si="1"/>
        <v>0</v>
      </c>
      <c r="O14" s="66">
        <v>2</v>
      </c>
      <c r="P14" s="66">
        <f t="shared" si="2"/>
        <v>24920.5</v>
      </c>
      <c r="Q14" s="44"/>
      <c r="R14" s="66">
        <f t="shared" si="3"/>
        <v>24920.5</v>
      </c>
      <c r="S14" s="43"/>
      <c r="T14" s="66">
        <f t="shared" si="4"/>
        <v>0</v>
      </c>
      <c r="U14" s="66">
        <v>2</v>
      </c>
      <c r="V14" s="66">
        <f t="shared" si="5"/>
        <v>24920.5</v>
      </c>
      <c r="W14" s="44"/>
      <c r="X14" s="66">
        <f t="shared" si="6"/>
        <v>24920.5</v>
      </c>
      <c r="Y14" s="66">
        <f t="shared" si="7"/>
        <v>74761.5</v>
      </c>
      <c r="Z14" s="35"/>
    </row>
    <row r="15" spans="1:26" ht="16" customHeight="1" x14ac:dyDescent="0.3">
      <c r="A15" s="55" t="s">
        <v>69</v>
      </c>
      <c r="B15" s="56" t="s">
        <v>50</v>
      </c>
      <c r="C15" s="57" t="s">
        <v>37</v>
      </c>
      <c r="D15" s="58">
        <v>60</v>
      </c>
      <c r="E15" s="58">
        <v>36</v>
      </c>
      <c r="F15" s="59">
        <v>2.4900000000000002</v>
      </c>
      <c r="G15" s="43"/>
      <c r="H15" s="66">
        <f t="shared" si="8"/>
        <v>0</v>
      </c>
      <c r="I15" s="66">
        <v>2</v>
      </c>
      <c r="J15" s="66">
        <f t="shared" si="0"/>
        <v>161.64000000000001</v>
      </c>
      <c r="K15" s="44"/>
      <c r="L15" s="67">
        <f t="shared" si="9"/>
        <v>161.64000000000001</v>
      </c>
      <c r="M15" s="43"/>
      <c r="N15" s="66">
        <f t="shared" si="1"/>
        <v>0</v>
      </c>
      <c r="O15" s="66">
        <v>2</v>
      </c>
      <c r="P15" s="66">
        <f t="shared" si="2"/>
        <v>161.64000000000001</v>
      </c>
      <c r="Q15" s="44"/>
      <c r="R15" s="66">
        <f t="shared" si="3"/>
        <v>161.64000000000001</v>
      </c>
      <c r="S15" s="43"/>
      <c r="T15" s="66">
        <f t="shared" si="4"/>
        <v>0</v>
      </c>
      <c r="U15" s="66">
        <v>2</v>
      </c>
      <c r="V15" s="66">
        <f t="shared" si="5"/>
        <v>161.64000000000001</v>
      </c>
      <c r="W15" s="44"/>
      <c r="X15" s="66">
        <f t="shared" si="6"/>
        <v>161.64000000000001</v>
      </c>
      <c r="Y15" s="66">
        <f t="shared" si="7"/>
        <v>484.92000000000007</v>
      </c>
      <c r="Z15" s="35"/>
    </row>
    <row r="16" spans="1:26" ht="16" customHeight="1" x14ac:dyDescent="0.3">
      <c r="A16" s="55" t="s">
        <v>51</v>
      </c>
      <c r="B16" s="56" t="s">
        <v>52</v>
      </c>
      <c r="C16" s="57" t="s">
        <v>37</v>
      </c>
      <c r="D16" s="58">
        <v>30</v>
      </c>
      <c r="E16" s="58">
        <v>348</v>
      </c>
      <c r="F16" s="59">
        <v>0.81</v>
      </c>
      <c r="G16" s="43"/>
      <c r="H16" s="66">
        <f t="shared" si="8"/>
        <v>0</v>
      </c>
      <c r="I16" s="66">
        <v>2</v>
      </c>
      <c r="J16" s="66">
        <f t="shared" si="0"/>
        <v>977.88</v>
      </c>
      <c r="K16" s="44"/>
      <c r="L16" s="67">
        <f t="shared" si="9"/>
        <v>977.88</v>
      </c>
      <c r="M16" s="43"/>
      <c r="N16" s="66">
        <f t="shared" si="1"/>
        <v>0</v>
      </c>
      <c r="O16" s="66">
        <v>2</v>
      </c>
      <c r="P16" s="66">
        <f t="shared" si="2"/>
        <v>977.88</v>
      </c>
      <c r="Q16" s="44"/>
      <c r="R16" s="66">
        <f t="shared" si="3"/>
        <v>977.88</v>
      </c>
      <c r="S16" s="43"/>
      <c r="T16" s="66">
        <f t="shared" si="4"/>
        <v>0</v>
      </c>
      <c r="U16" s="66">
        <v>2</v>
      </c>
      <c r="V16" s="66">
        <f t="shared" si="5"/>
        <v>977.88</v>
      </c>
      <c r="W16" s="44"/>
      <c r="X16" s="66">
        <f t="shared" si="6"/>
        <v>977.88</v>
      </c>
      <c r="Y16" s="66">
        <f t="shared" si="7"/>
        <v>2933.64</v>
      </c>
      <c r="Z16" s="35"/>
    </row>
    <row r="17" spans="1:26" ht="16" customHeight="1" x14ac:dyDescent="0.3">
      <c r="A17" s="55" t="s">
        <v>53</v>
      </c>
      <c r="B17" s="56" t="s">
        <v>36</v>
      </c>
      <c r="C17" s="57" t="s">
        <v>37</v>
      </c>
      <c r="D17" s="58">
        <v>30</v>
      </c>
      <c r="E17" s="58">
        <v>185</v>
      </c>
      <c r="F17" s="59">
        <v>6.1</v>
      </c>
      <c r="G17" s="43"/>
      <c r="H17" s="66">
        <f t="shared" si="8"/>
        <v>0</v>
      </c>
      <c r="I17" s="66">
        <v>2</v>
      </c>
      <c r="J17" s="66">
        <f t="shared" si="0"/>
        <v>1498.5</v>
      </c>
      <c r="K17" s="44"/>
      <c r="L17" s="67">
        <f t="shared" si="9"/>
        <v>1498.5</v>
      </c>
      <c r="M17" s="43"/>
      <c r="N17" s="66">
        <f t="shared" si="1"/>
        <v>0</v>
      </c>
      <c r="O17" s="66">
        <v>2</v>
      </c>
      <c r="P17" s="66">
        <f t="shared" si="2"/>
        <v>1498.5</v>
      </c>
      <c r="Q17" s="44"/>
      <c r="R17" s="66">
        <f t="shared" si="3"/>
        <v>1498.5</v>
      </c>
      <c r="S17" s="43"/>
      <c r="T17" s="66">
        <f t="shared" si="4"/>
        <v>0</v>
      </c>
      <c r="U17" s="66">
        <v>2</v>
      </c>
      <c r="V17" s="66">
        <f t="shared" si="5"/>
        <v>1498.5</v>
      </c>
      <c r="W17" s="44"/>
      <c r="X17" s="66">
        <f t="shared" si="6"/>
        <v>1498.5</v>
      </c>
      <c r="Y17" s="66">
        <f t="shared" si="7"/>
        <v>4495.5</v>
      </c>
      <c r="Z17" s="35"/>
    </row>
    <row r="18" spans="1:26" ht="16" customHeight="1" x14ac:dyDescent="0.3">
      <c r="A18" s="55" t="s">
        <v>53</v>
      </c>
      <c r="B18" s="56" t="s">
        <v>43</v>
      </c>
      <c r="C18" s="57" t="s">
        <v>37</v>
      </c>
      <c r="D18" s="58">
        <v>30</v>
      </c>
      <c r="E18" s="58">
        <v>132</v>
      </c>
      <c r="F18" s="59">
        <v>11.7</v>
      </c>
      <c r="G18" s="43"/>
      <c r="H18" s="66">
        <f t="shared" si="8"/>
        <v>0</v>
      </c>
      <c r="I18" s="66">
        <v>2</v>
      </c>
      <c r="J18" s="66">
        <f t="shared" si="0"/>
        <v>1808.3999999999999</v>
      </c>
      <c r="K18" s="44"/>
      <c r="L18" s="67">
        <f t="shared" si="9"/>
        <v>1808.3999999999999</v>
      </c>
      <c r="M18" s="43"/>
      <c r="N18" s="66">
        <f t="shared" si="1"/>
        <v>0</v>
      </c>
      <c r="O18" s="66">
        <v>2</v>
      </c>
      <c r="P18" s="66">
        <f t="shared" si="2"/>
        <v>1808.3999999999999</v>
      </c>
      <c r="Q18" s="44"/>
      <c r="R18" s="66">
        <f t="shared" si="3"/>
        <v>1808.3999999999999</v>
      </c>
      <c r="S18" s="43"/>
      <c r="T18" s="66">
        <f t="shared" si="4"/>
        <v>0</v>
      </c>
      <c r="U18" s="66">
        <v>2</v>
      </c>
      <c r="V18" s="66">
        <f t="shared" si="5"/>
        <v>1808.3999999999999</v>
      </c>
      <c r="W18" s="44"/>
      <c r="X18" s="66">
        <f t="shared" si="6"/>
        <v>1808.3999999999999</v>
      </c>
      <c r="Y18" s="66">
        <f t="shared" si="7"/>
        <v>5425.2</v>
      </c>
      <c r="Z18" s="35"/>
    </row>
    <row r="19" spans="1:26" ht="16" customHeight="1" x14ac:dyDescent="0.3">
      <c r="A19" s="55" t="s">
        <v>65</v>
      </c>
      <c r="B19" s="56" t="s">
        <v>43</v>
      </c>
      <c r="C19" s="57" t="s">
        <v>37</v>
      </c>
      <c r="D19" s="58">
        <v>30</v>
      </c>
      <c r="E19" s="58">
        <v>87</v>
      </c>
      <c r="F19" s="59">
        <v>1.92</v>
      </c>
      <c r="G19" s="43"/>
      <c r="H19" s="66">
        <f t="shared" si="8"/>
        <v>0</v>
      </c>
      <c r="I19" s="66">
        <v>2</v>
      </c>
      <c r="J19" s="66">
        <f t="shared" si="0"/>
        <v>341.04</v>
      </c>
      <c r="K19" s="44"/>
      <c r="L19" s="67">
        <f t="shared" si="9"/>
        <v>341.04</v>
      </c>
      <c r="M19" s="43"/>
      <c r="N19" s="66">
        <f t="shared" si="1"/>
        <v>0</v>
      </c>
      <c r="O19" s="66">
        <v>2</v>
      </c>
      <c r="P19" s="66">
        <f t="shared" si="2"/>
        <v>341.04</v>
      </c>
      <c r="Q19" s="44"/>
      <c r="R19" s="66">
        <f t="shared" si="3"/>
        <v>341.04</v>
      </c>
      <c r="S19" s="43"/>
      <c r="T19" s="66">
        <f t="shared" si="4"/>
        <v>0</v>
      </c>
      <c r="U19" s="66">
        <v>2</v>
      </c>
      <c r="V19" s="66">
        <f t="shared" si="5"/>
        <v>341.04</v>
      </c>
      <c r="W19" s="44"/>
      <c r="X19" s="66">
        <f t="shared" si="6"/>
        <v>341.04</v>
      </c>
      <c r="Y19" s="66">
        <f t="shared" si="7"/>
        <v>1023.1200000000001</v>
      </c>
      <c r="Z19" s="35"/>
    </row>
    <row r="20" spans="1:26" ht="16" customHeight="1" x14ac:dyDescent="0.3">
      <c r="A20" s="55" t="s">
        <v>54</v>
      </c>
      <c r="B20" s="56" t="s">
        <v>55</v>
      </c>
      <c r="C20" s="57" t="s">
        <v>37</v>
      </c>
      <c r="D20" s="58">
        <v>60</v>
      </c>
      <c r="E20" s="58">
        <v>45</v>
      </c>
      <c r="F20" s="59">
        <v>7.76</v>
      </c>
      <c r="G20" s="43"/>
      <c r="H20" s="66">
        <f t="shared" si="8"/>
        <v>0</v>
      </c>
      <c r="I20" s="66">
        <v>2</v>
      </c>
      <c r="J20" s="66">
        <f t="shared" si="0"/>
        <v>439.2</v>
      </c>
      <c r="K20" s="44"/>
      <c r="L20" s="67">
        <f t="shared" si="9"/>
        <v>439.2</v>
      </c>
      <c r="M20" s="43"/>
      <c r="N20" s="66">
        <f t="shared" si="1"/>
        <v>0</v>
      </c>
      <c r="O20" s="66">
        <v>2</v>
      </c>
      <c r="P20" s="66">
        <f t="shared" si="2"/>
        <v>439.2</v>
      </c>
      <c r="Q20" s="44"/>
      <c r="R20" s="66">
        <f t="shared" si="3"/>
        <v>439.2</v>
      </c>
      <c r="S20" s="43"/>
      <c r="T20" s="66">
        <f t="shared" si="4"/>
        <v>0</v>
      </c>
      <c r="U20" s="66">
        <v>2</v>
      </c>
      <c r="V20" s="66">
        <f t="shared" si="5"/>
        <v>439.2</v>
      </c>
      <c r="W20" s="44"/>
      <c r="X20" s="66">
        <f t="shared" si="6"/>
        <v>439.2</v>
      </c>
      <c r="Y20" s="66">
        <f t="shared" si="7"/>
        <v>1317.6</v>
      </c>
      <c r="Z20" s="35"/>
    </row>
    <row r="21" spans="1:26" ht="16" customHeight="1" x14ac:dyDescent="0.3">
      <c r="A21" s="55" t="s">
        <v>54</v>
      </c>
      <c r="B21" s="56" t="s">
        <v>56</v>
      </c>
      <c r="C21" s="57" t="s">
        <v>37</v>
      </c>
      <c r="D21" s="58">
        <v>60</v>
      </c>
      <c r="E21" s="58">
        <v>44</v>
      </c>
      <c r="F21" s="59">
        <v>11.96</v>
      </c>
      <c r="G21" s="43"/>
      <c r="H21" s="66">
        <f t="shared" si="8"/>
        <v>0</v>
      </c>
      <c r="I21" s="66">
        <v>2</v>
      </c>
      <c r="J21" s="66">
        <f t="shared" si="0"/>
        <v>614.24</v>
      </c>
      <c r="K21" s="44"/>
      <c r="L21" s="67">
        <f t="shared" si="9"/>
        <v>614.24</v>
      </c>
      <c r="M21" s="43"/>
      <c r="N21" s="66">
        <f t="shared" si="1"/>
        <v>0</v>
      </c>
      <c r="O21" s="66">
        <v>2</v>
      </c>
      <c r="P21" s="66">
        <f t="shared" si="2"/>
        <v>614.24</v>
      </c>
      <c r="Q21" s="44"/>
      <c r="R21" s="66">
        <f t="shared" si="3"/>
        <v>614.24</v>
      </c>
      <c r="S21" s="43"/>
      <c r="T21" s="66">
        <f t="shared" si="4"/>
        <v>0</v>
      </c>
      <c r="U21" s="66">
        <v>2</v>
      </c>
      <c r="V21" s="66">
        <f t="shared" si="5"/>
        <v>614.24</v>
      </c>
      <c r="W21" s="44"/>
      <c r="X21" s="66">
        <f t="shared" si="6"/>
        <v>614.24</v>
      </c>
      <c r="Y21" s="66">
        <f t="shared" si="7"/>
        <v>1842.72</v>
      </c>
      <c r="Z21" s="35"/>
    </row>
    <row r="22" spans="1:26" ht="16" customHeight="1" x14ac:dyDescent="0.3">
      <c r="A22" s="55" t="s">
        <v>57</v>
      </c>
      <c r="B22" s="56" t="s">
        <v>39</v>
      </c>
      <c r="C22" s="57" t="s">
        <v>37</v>
      </c>
      <c r="D22" s="58">
        <v>30</v>
      </c>
      <c r="E22" s="58">
        <v>257</v>
      </c>
      <c r="F22" s="59">
        <v>1.76</v>
      </c>
      <c r="G22" s="43"/>
      <c r="H22" s="66">
        <f t="shared" si="8"/>
        <v>0</v>
      </c>
      <c r="I22" s="66">
        <v>2</v>
      </c>
      <c r="J22" s="66">
        <f t="shared" si="0"/>
        <v>966.31999999999994</v>
      </c>
      <c r="K22" s="44"/>
      <c r="L22" s="67">
        <f t="shared" si="9"/>
        <v>966.31999999999994</v>
      </c>
      <c r="M22" s="43"/>
      <c r="N22" s="66">
        <f t="shared" si="1"/>
        <v>0</v>
      </c>
      <c r="O22" s="66">
        <v>2</v>
      </c>
      <c r="P22" s="66">
        <f t="shared" si="2"/>
        <v>966.31999999999994</v>
      </c>
      <c r="Q22" s="44"/>
      <c r="R22" s="66">
        <f t="shared" si="3"/>
        <v>966.31999999999994</v>
      </c>
      <c r="S22" s="43"/>
      <c r="T22" s="66">
        <f t="shared" si="4"/>
        <v>0</v>
      </c>
      <c r="U22" s="66">
        <v>2</v>
      </c>
      <c r="V22" s="66">
        <f t="shared" si="5"/>
        <v>966.31999999999994</v>
      </c>
      <c r="W22" s="44"/>
      <c r="X22" s="66">
        <f t="shared" si="6"/>
        <v>966.31999999999994</v>
      </c>
      <c r="Y22" s="66">
        <f t="shared" si="7"/>
        <v>2898.96</v>
      </c>
      <c r="Z22" s="35"/>
    </row>
    <row r="23" spans="1:26" ht="16" customHeight="1" x14ac:dyDescent="0.3">
      <c r="A23" s="55" t="s">
        <v>58</v>
      </c>
      <c r="B23" s="56" t="s">
        <v>59</v>
      </c>
      <c r="C23" s="57" t="s">
        <v>37</v>
      </c>
      <c r="D23" s="58">
        <v>30</v>
      </c>
      <c r="E23" s="58">
        <v>233</v>
      </c>
      <c r="F23" s="59">
        <v>2.71</v>
      </c>
      <c r="G23" s="43"/>
      <c r="H23" s="66">
        <f t="shared" si="8"/>
        <v>0</v>
      </c>
      <c r="I23" s="66">
        <v>2</v>
      </c>
      <c r="J23" s="66">
        <f t="shared" si="0"/>
        <v>1097.43</v>
      </c>
      <c r="K23" s="44"/>
      <c r="L23" s="67">
        <f t="shared" si="9"/>
        <v>1097.43</v>
      </c>
      <c r="M23" s="43"/>
      <c r="N23" s="66">
        <f t="shared" si="1"/>
        <v>0</v>
      </c>
      <c r="O23" s="66">
        <v>2</v>
      </c>
      <c r="P23" s="66">
        <f t="shared" si="2"/>
        <v>1097.43</v>
      </c>
      <c r="Q23" s="44"/>
      <c r="R23" s="66">
        <f t="shared" si="3"/>
        <v>1097.43</v>
      </c>
      <c r="S23" s="43"/>
      <c r="T23" s="66">
        <f t="shared" si="4"/>
        <v>0</v>
      </c>
      <c r="U23" s="66">
        <v>2</v>
      </c>
      <c r="V23" s="66">
        <f t="shared" si="5"/>
        <v>1097.43</v>
      </c>
      <c r="W23" s="44"/>
      <c r="X23" s="66">
        <f t="shared" si="6"/>
        <v>1097.43</v>
      </c>
      <c r="Y23" s="66">
        <f t="shared" si="7"/>
        <v>3292.29</v>
      </c>
      <c r="Z23" s="35"/>
    </row>
    <row r="24" spans="1:26" ht="16" customHeight="1" x14ac:dyDescent="0.3">
      <c r="A24" s="55" t="s">
        <v>60</v>
      </c>
      <c r="B24" s="56" t="s">
        <v>59</v>
      </c>
      <c r="C24" s="57" t="s">
        <v>37</v>
      </c>
      <c r="D24" s="58">
        <v>30</v>
      </c>
      <c r="E24" s="58">
        <v>164</v>
      </c>
      <c r="F24" s="59">
        <v>0.73</v>
      </c>
      <c r="G24" s="43"/>
      <c r="H24" s="66">
        <f t="shared" si="8"/>
        <v>0</v>
      </c>
      <c r="I24" s="66">
        <v>2</v>
      </c>
      <c r="J24" s="66">
        <f t="shared" si="0"/>
        <v>447.71999999999997</v>
      </c>
      <c r="K24" s="44"/>
      <c r="L24" s="67">
        <f t="shared" si="9"/>
        <v>447.71999999999997</v>
      </c>
      <c r="M24" s="43"/>
      <c r="N24" s="66">
        <f t="shared" si="1"/>
        <v>0</v>
      </c>
      <c r="O24" s="66">
        <v>2</v>
      </c>
      <c r="P24" s="66">
        <f t="shared" si="2"/>
        <v>447.71999999999997</v>
      </c>
      <c r="Q24" s="44"/>
      <c r="R24" s="66">
        <f t="shared" si="3"/>
        <v>447.71999999999997</v>
      </c>
      <c r="S24" s="43"/>
      <c r="T24" s="66">
        <f t="shared" si="4"/>
        <v>0</v>
      </c>
      <c r="U24" s="66">
        <v>2</v>
      </c>
      <c r="V24" s="66">
        <f t="shared" si="5"/>
        <v>447.71999999999997</v>
      </c>
      <c r="W24" s="44"/>
      <c r="X24" s="66">
        <f t="shared" si="6"/>
        <v>447.71999999999997</v>
      </c>
      <c r="Y24" s="66">
        <f t="shared" si="7"/>
        <v>1343.1599999999999</v>
      </c>
      <c r="Z24" s="35"/>
    </row>
    <row r="25" spans="1:26" ht="16" customHeight="1" x14ac:dyDescent="0.3">
      <c r="A25" s="55" t="s">
        <v>61</v>
      </c>
      <c r="B25" s="56" t="s">
        <v>41</v>
      </c>
      <c r="C25" s="57" t="s">
        <v>37</v>
      </c>
      <c r="D25" s="58">
        <v>30</v>
      </c>
      <c r="E25" s="58">
        <v>57</v>
      </c>
      <c r="F25" s="59">
        <v>4.6900000000000004</v>
      </c>
      <c r="G25" s="43"/>
      <c r="H25" s="66">
        <f t="shared" si="8"/>
        <v>0</v>
      </c>
      <c r="I25" s="66">
        <v>2</v>
      </c>
      <c r="J25" s="66">
        <f t="shared" si="0"/>
        <v>381.33000000000004</v>
      </c>
      <c r="K25" s="44"/>
      <c r="L25" s="67">
        <f t="shared" si="9"/>
        <v>381.33000000000004</v>
      </c>
      <c r="M25" s="43"/>
      <c r="N25" s="66">
        <f t="shared" si="1"/>
        <v>0</v>
      </c>
      <c r="O25" s="66">
        <v>2</v>
      </c>
      <c r="P25" s="66">
        <f t="shared" si="2"/>
        <v>381.33000000000004</v>
      </c>
      <c r="Q25" s="44"/>
      <c r="R25" s="66">
        <f t="shared" si="3"/>
        <v>381.33000000000004</v>
      </c>
      <c r="S25" s="43"/>
      <c r="T25" s="66">
        <f t="shared" si="4"/>
        <v>0</v>
      </c>
      <c r="U25" s="66">
        <v>2</v>
      </c>
      <c r="V25" s="66">
        <f t="shared" si="5"/>
        <v>381.33000000000004</v>
      </c>
      <c r="W25" s="44"/>
      <c r="X25" s="66">
        <f t="shared" si="6"/>
        <v>381.33000000000004</v>
      </c>
      <c r="Y25" s="66">
        <f t="shared" si="7"/>
        <v>1143.9900000000002</v>
      </c>
      <c r="Z25" s="35"/>
    </row>
    <row r="26" spans="1:26" ht="16" customHeight="1" x14ac:dyDescent="0.3">
      <c r="A26" s="55" t="s">
        <v>62</v>
      </c>
      <c r="B26" s="56" t="s">
        <v>63</v>
      </c>
      <c r="C26" s="57" t="s">
        <v>37</v>
      </c>
      <c r="D26" s="58">
        <v>60</v>
      </c>
      <c r="E26" s="58">
        <v>36</v>
      </c>
      <c r="F26" s="59">
        <v>10.76</v>
      </c>
      <c r="G26" s="43"/>
      <c r="H26" s="66">
        <f t="shared" si="8"/>
        <v>0</v>
      </c>
      <c r="I26" s="66">
        <v>2</v>
      </c>
      <c r="J26" s="66">
        <f t="shared" si="0"/>
        <v>459.36</v>
      </c>
      <c r="K26" s="44"/>
      <c r="L26" s="67">
        <f t="shared" si="9"/>
        <v>459.36</v>
      </c>
      <c r="M26" s="43"/>
      <c r="N26" s="66">
        <f t="shared" si="1"/>
        <v>0</v>
      </c>
      <c r="O26" s="66">
        <v>2</v>
      </c>
      <c r="P26" s="66">
        <f t="shared" si="2"/>
        <v>459.36</v>
      </c>
      <c r="Q26" s="44"/>
      <c r="R26" s="66">
        <f t="shared" si="3"/>
        <v>459.36</v>
      </c>
      <c r="S26" s="43"/>
      <c r="T26" s="66">
        <f t="shared" si="4"/>
        <v>0</v>
      </c>
      <c r="U26" s="66">
        <v>2</v>
      </c>
      <c r="V26" s="66">
        <f t="shared" si="5"/>
        <v>459.36</v>
      </c>
      <c r="W26" s="44"/>
      <c r="X26" s="66">
        <f t="shared" si="6"/>
        <v>459.36</v>
      </c>
      <c r="Y26" s="66">
        <f t="shared" si="7"/>
        <v>1378.08</v>
      </c>
      <c r="Z26" s="35"/>
    </row>
    <row r="27" spans="1:26" ht="16" customHeight="1" x14ac:dyDescent="0.3">
      <c r="A27" s="61" t="s">
        <v>64</v>
      </c>
      <c r="B27" s="62" t="s">
        <v>36</v>
      </c>
      <c r="C27" s="63" t="s">
        <v>37</v>
      </c>
      <c r="D27" s="64">
        <v>30</v>
      </c>
      <c r="E27" s="64">
        <v>154</v>
      </c>
      <c r="F27" s="65">
        <v>1.39</v>
      </c>
      <c r="G27" s="43"/>
      <c r="H27" s="66">
        <f t="shared" si="8"/>
        <v>0</v>
      </c>
      <c r="I27" s="66">
        <v>2</v>
      </c>
      <c r="J27" s="66">
        <f t="shared" si="0"/>
        <v>522.05999999999995</v>
      </c>
      <c r="K27" s="45"/>
      <c r="L27" s="67">
        <f t="shared" si="9"/>
        <v>522.05999999999995</v>
      </c>
      <c r="M27" s="46"/>
      <c r="N27" s="66">
        <f t="shared" si="1"/>
        <v>0</v>
      </c>
      <c r="O27" s="66">
        <v>2</v>
      </c>
      <c r="P27" s="66">
        <f t="shared" si="2"/>
        <v>522.05999999999995</v>
      </c>
      <c r="Q27" s="45"/>
      <c r="R27" s="66">
        <f t="shared" si="3"/>
        <v>522.05999999999995</v>
      </c>
      <c r="S27" s="46"/>
      <c r="T27" s="66">
        <f t="shared" si="4"/>
        <v>0</v>
      </c>
      <c r="U27" s="66">
        <v>2</v>
      </c>
      <c r="V27" s="66">
        <f t="shared" si="5"/>
        <v>522.05999999999995</v>
      </c>
      <c r="W27" s="45"/>
      <c r="X27" s="66">
        <f t="shared" si="6"/>
        <v>522.05999999999995</v>
      </c>
      <c r="Y27" s="66">
        <f t="shared" si="7"/>
        <v>1566.1799999999998</v>
      </c>
      <c r="Z27" s="35"/>
    </row>
    <row r="28" spans="1:26" ht="3.5" customHeight="1" x14ac:dyDescent="0.3">
      <c r="A28" s="47"/>
      <c r="B28" s="48"/>
      <c r="C28" s="48"/>
      <c r="D28" s="48"/>
      <c r="E28" s="48"/>
      <c r="F28" s="48"/>
      <c r="G28" s="48"/>
      <c r="H28" s="48"/>
      <c r="I28" s="48"/>
      <c r="J28" s="48"/>
      <c r="K28" s="48"/>
      <c r="L28" s="48"/>
      <c r="M28" s="48"/>
      <c r="N28" s="48"/>
      <c r="O28" s="48"/>
      <c r="P28" s="48"/>
      <c r="Q28" s="48"/>
      <c r="R28" s="48"/>
      <c r="S28" s="48"/>
      <c r="T28" s="48"/>
      <c r="U28" s="48"/>
      <c r="V28" s="48"/>
      <c r="W28" s="48"/>
      <c r="X28" s="48"/>
      <c r="Y28" s="49"/>
      <c r="Z28" s="35"/>
    </row>
    <row r="29" spans="1:26" ht="17.5" customHeight="1" thickBot="1" x14ac:dyDescent="0.35">
      <c r="A29" s="50" t="s">
        <v>70</v>
      </c>
      <c r="B29" s="51"/>
      <c r="C29" s="51"/>
      <c r="D29" s="51"/>
      <c r="E29" s="51"/>
      <c r="F29" s="51"/>
      <c r="G29" s="51"/>
      <c r="H29" s="51"/>
      <c r="I29" s="51"/>
      <c r="J29" s="51"/>
      <c r="K29" s="51"/>
      <c r="L29" s="51"/>
      <c r="M29" s="51"/>
      <c r="N29" s="51"/>
      <c r="O29" s="51"/>
      <c r="P29" s="51"/>
      <c r="Q29" s="51"/>
      <c r="R29" s="51"/>
      <c r="S29" s="51"/>
      <c r="T29" s="51"/>
      <c r="U29" s="51"/>
      <c r="V29" s="51"/>
      <c r="W29" s="51"/>
      <c r="X29" s="52"/>
      <c r="Y29" s="53">
        <f>SUM(Y6:Y27)</f>
        <v>123388.47</v>
      </c>
      <c r="Z29" s="54"/>
    </row>
    <row r="30" spans="1:26" ht="14" customHeight="1" thickTop="1" x14ac:dyDescent="0.3"/>
  </sheetData>
  <sheetProtection algorithmName="SHA-512" hashValue="Y46AX2HQ1iNtLptkKZ3YAFwt1AydAhq7n643/7IR6uS+48i7k+Zo7uQmXWy/hMp7Apu2NNcShq4fFTWg8TYtqw==" saltValue="DFJZjwW8d1CbQmZNCL2oxA==" spinCount="100000" sheet="1" objects="1" scenarios="1" selectLockedCells="1"/>
  <mergeCells count="14">
    <mergeCell ref="A29:X29"/>
    <mergeCell ref="A28:Y28"/>
    <mergeCell ref="A1:Z1"/>
    <mergeCell ref="A2:Z2"/>
    <mergeCell ref="A3:A5"/>
    <mergeCell ref="B3:B5"/>
    <mergeCell ref="C3:C5"/>
    <mergeCell ref="D3:D5"/>
    <mergeCell ref="E3:E4"/>
    <mergeCell ref="F3:F4"/>
    <mergeCell ref="G3:L3"/>
    <mergeCell ref="M3:R3"/>
    <mergeCell ref="S3:X3"/>
    <mergeCell ref="Y3:Y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144EB7-6ABE-4AA1-8FF1-D9B3B83998B3}">
  <dimension ref="A1:E37"/>
  <sheetViews>
    <sheetView topLeftCell="A14" workbookViewId="0">
      <selection activeCell="G18" sqref="G18"/>
    </sheetView>
  </sheetViews>
  <sheetFormatPr defaultRowHeight="13" x14ac:dyDescent="0.3"/>
  <cols>
    <col min="1" max="1" width="36" customWidth="1"/>
    <col min="2" max="2" width="12.59765625" customWidth="1"/>
    <col min="3" max="3" width="14.19921875" customWidth="1"/>
    <col min="4" max="4" width="14.796875" customWidth="1"/>
    <col min="5" max="5" width="16.59765625" customWidth="1"/>
  </cols>
  <sheetData>
    <row r="1" spans="1:5" ht="26.5" thickBot="1" x14ac:dyDescent="0.35">
      <c r="A1" s="3" t="s">
        <v>84</v>
      </c>
      <c r="B1" s="4" t="s">
        <v>85</v>
      </c>
      <c r="C1" s="5" t="s">
        <v>86</v>
      </c>
      <c r="D1" s="5" t="s">
        <v>9</v>
      </c>
      <c r="E1" s="6" t="s">
        <v>87</v>
      </c>
    </row>
    <row r="2" spans="1:5" ht="32.5" customHeight="1" x14ac:dyDescent="0.3">
      <c r="A2" s="7" t="s">
        <v>88</v>
      </c>
      <c r="B2" s="8" t="s">
        <v>71</v>
      </c>
      <c r="C2" s="9"/>
      <c r="D2" s="9"/>
      <c r="E2" s="10"/>
    </row>
    <row r="3" spans="1:5" ht="32" customHeight="1" x14ac:dyDescent="0.3">
      <c r="A3" s="11" t="s">
        <v>89</v>
      </c>
      <c r="B3" s="12" t="s">
        <v>71</v>
      </c>
      <c r="C3" s="13"/>
      <c r="D3" s="13"/>
      <c r="E3" s="14"/>
    </row>
    <row r="4" spans="1:5" ht="33" customHeight="1" x14ac:dyDescent="0.3">
      <c r="A4" s="11" t="s">
        <v>90</v>
      </c>
      <c r="B4" s="12" t="s">
        <v>71</v>
      </c>
      <c r="C4" s="13"/>
      <c r="D4" s="13"/>
      <c r="E4" s="14"/>
    </row>
    <row r="5" spans="1:5" ht="32.5" customHeight="1" x14ac:dyDescent="0.3">
      <c r="A5" s="11" t="s">
        <v>91</v>
      </c>
      <c r="B5" s="12" t="s">
        <v>71</v>
      </c>
      <c r="C5" s="13"/>
      <c r="D5" s="13"/>
      <c r="E5" s="14"/>
    </row>
    <row r="6" spans="1:5" ht="25" customHeight="1" x14ac:dyDescent="0.3">
      <c r="A6" s="15" t="s">
        <v>72</v>
      </c>
      <c r="B6" s="12" t="s">
        <v>73</v>
      </c>
      <c r="C6" s="13"/>
      <c r="D6" s="13"/>
      <c r="E6" s="14"/>
    </row>
    <row r="7" spans="1:5" ht="30.5" customHeight="1" x14ac:dyDescent="0.3">
      <c r="A7" s="11" t="s">
        <v>92</v>
      </c>
      <c r="B7" s="12" t="s">
        <v>74</v>
      </c>
      <c r="C7" s="13"/>
      <c r="D7" s="13"/>
      <c r="E7" s="14"/>
    </row>
    <row r="8" spans="1:5" ht="48" customHeight="1" x14ac:dyDescent="0.3">
      <c r="A8" s="11" t="s">
        <v>93</v>
      </c>
      <c r="B8" s="12" t="s">
        <v>75</v>
      </c>
      <c r="C8" s="13"/>
      <c r="D8" s="13"/>
      <c r="E8" s="14"/>
    </row>
    <row r="9" spans="1:5" ht="34.5" customHeight="1" x14ac:dyDescent="0.3">
      <c r="A9" s="15" t="s">
        <v>76</v>
      </c>
      <c r="B9" s="12" t="s">
        <v>73</v>
      </c>
      <c r="C9" s="13"/>
      <c r="D9" s="13"/>
      <c r="E9" s="14"/>
    </row>
    <row r="10" spans="1:5" ht="34" customHeight="1" x14ac:dyDescent="0.3">
      <c r="A10" s="11" t="s">
        <v>95</v>
      </c>
      <c r="B10" s="12" t="s">
        <v>74</v>
      </c>
      <c r="C10" s="13"/>
      <c r="D10" s="13"/>
      <c r="E10" s="14"/>
    </row>
    <row r="11" spans="1:5" ht="31" customHeight="1" x14ac:dyDescent="0.3">
      <c r="A11" s="15" t="s">
        <v>77</v>
      </c>
      <c r="B11" s="12" t="s">
        <v>74</v>
      </c>
      <c r="C11" s="13"/>
      <c r="D11" s="13"/>
      <c r="E11" s="14"/>
    </row>
    <row r="12" spans="1:5" ht="30.5" customHeight="1" x14ac:dyDescent="0.3">
      <c r="A12" s="11" t="s">
        <v>94</v>
      </c>
      <c r="B12" s="12" t="s">
        <v>74</v>
      </c>
      <c r="C12" s="13"/>
      <c r="D12" s="13"/>
      <c r="E12" s="14"/>
    </row>
    <row r="13" spans="1:5" ht="32" customHeight="1" x14ac:dyDescent="0.3">
      <c r="A13" s="15" t="s">
        <v>78</v>
      </c>
      <c r="B13" s="12" t="s">
        <v>74</v>
      </c>
      <c r="C13" s="13"/>
      <c r="D13" s="13"/>
      <c r="E13" s="14"/>
    </row>
    <row r="14" spans="1:5" ht="27.5" customHeight="1" x14ac:dyDescent="0.3">
      <c r="A14" s="15" t="s">
        <v>79</v>
      </c>
      <c r="B14" s="12" t="s">
        <v>74</v>
      </c>
      <c r="C14" s="13"/>
      <c r="D14" s="13"/>
      <c r="E14" s="14"/>
    </row>
    <row r="15" spans="1:5" ht="28" customHeight="1" x14ac:dyDescent="0.3">
      <c r="A15" s="15" t="s">
        <v>80</v>
      </c>
      <c r="B15" s="12" t="s">
        <v>73</v>
      </c>
      <c r="C15" s="13"/>
      <c r="D15" s="13"/>
      <c r="E15" s="14"/>
    </row>
    <row r="16" spans="1:5" ht="27" customHeight="1" x14ac:dyDescent="0.3">
      <c r="A16" s="15" t="s">
        <v>81</v>
      </c>
      <c r="B16" s="12" t="s">
        <v>74</v>
      </c>
      <c r="C16" s="13"/>
      <c r="D16" s="13"/>
      <c r="E16" s="14"/>
    </row>
    <row r="17" spans="1:5" ht="27.5" customHeight="1" thickBot="1" x14ac:dyDescent="0.35">
      <c r="A17" s="16" t="s">
        <v>82</v>
      </c>
      <c r="B17" s="17" t="s">
        <v>83</v>
      </c>
      <c r="C17" s="18"/>
      <c r="D17" s="18"/>
      <c r="E17" s="19"/>
    </row>
    <row r="18" spans="1:5" ht="26.5" customHeight="1" x14ac:dyDescent="0.3">
      <c r="A18" s="2" t="s">
        <v>96</v>
      </c>
    </row>
    <row r="19" spans="1:5" ht="62.5" customHeight="1" x14ac:dyDescent="0.3">
      <c r="A19" s="20" t="s">
        <v>97</v>
      </c>
      <c r="B19" s="21"/>
      <c r="C19" s="21"/>
      <c r="D19" s="21"/>
      <c r="E19" s="21"/>
    </row>
    <row r="20" spans="1:5" x14ac:dyDescent="0.3">
      <c r="A20" s="1"/>
    </row>
    <row r="21" spans="1:5" x14ac:dyDescent="0.3">
      <c r="A21" s="1"/>
    </row>
    <row r="22" spans="1:5" x14ac:dyDescent="0.3">
      <c r="A22" s="1"/>
    </row>
    <row r="23" spans="1:5" x14ac:dyDescent="0.3">
      <c r="A23" s="1"/>
    </row>
    <row r="24" spans="1:5" x14ac:dyDescent="0.3">
      <c r="A24" s="1"/>
    </row>
    <row r="25" spans="1:5" x14ac:dyDescent="0.3">
      <c r="A25" s="1"/>
    </row>
    <row r="26" spans="1:5" x14ac:dyDescent="0.3">
      <c r="A26" s="1"/>
    </row>
    <row r="27" spans="1:5" x14ac:dyDescent="0.3">
      <c r="A27" s="1"/>
    </row>
    <row r="28" spans="1:5" x14ac:dyDescent="0.3">
      <c r="A28" s="1"/>
    </row>
    <row r="29" spans="1:5" x14ac:dyDescent="0.3">
      <c r="A29" s="1"/>
    </row>
    <row r="30" spans="1:5" x14ac:dyDescent="0.3">
      <c r="A30" s="1"/>
    </row>
    <row r="31" spans="1:5" x14ac:dyDescent="0.3">
      <c r="A31" s="1"/>
    </row>
    <row r="32" spans="1:5" x14ac:dyDescent="0.3">
      <c r="A32" s="1"/>
    </row>
    <row r="33" spans="1:1" x14ac:dyDescent="0.3">
      <c r="A33" s="1"/>
    </row>
    <row r="34" spans="1:1" x14ac:dyDescent="0.3">
      <c r="A34" s="1"/>
    </row>
    <row r="35" spans="1:1" x14ac:dyDescent="0.3">
      <c r="A35" s="1"/>
    </row>
    <row r="36" spans="1:1" x14ac:dyDescent="0.3">
      <c r="A36" s="1"/>
    </row>
    <row r="37" spans="1:1" x14ac:dyDescent="0.3">
      <c r="A37" s="1"/>
    </row>
  </sheetData>
  <mergeCells count="1">
    <mergeCell ref="A19:E1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Bid Form</vt:lpstr>
      <vt:lpstr>Savings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geggert</dc:creator>
  <cp:lastModifiedBy>Favela, Jacqueline   GSA - Purchasing Department</cp:lastModifiedBy>
  <dcterms:created xsi:type="dcterms:W3CDTF">2023-04-18T22:04:00Z</dcterms:created>
  <dcterms:modified xsi:type="dcterms:W3CDTF">2023-05-19T05:32:17Z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vt:filetime>2023-04-18T00:00:00Z</vt:filetime>
  </property>
  <property fmtid="{D5CDD505-2E9C-101B-9397-08002B2CF9AE}" pid="3" name="Creator">
    <vt:lpwstr>Microsoft® Excel® for Microsoft 365</vt:lpwstr>
  </property>
  <property fmtid="{D5CDD505-2E9C-101B-9397-08002B2CF9AE}" pid="4" name="LastSaved">
    <vt:filetime>2023-04-18T00:00:00Z</vt:filetime>
  </property>
  <property fmtid="{D5CDD505-2E9C-101B-9397-08002B2CF9AE}" pid="5" name="Producer">
    <vt:lpwstr>Microsoft® Excel® for Microsoft 365</vt:lpwstr>
  </property>
</Properties>
</file>